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596" activeTab="0"/>
  </bookViews>
  <sheets>
    <sheet name="NAGYFEB" sheetId="1" r:id="rId1"/>
  </sheets>
  <definedNames>
    <definedName name="_xlnm.Print_Titles" localSheetId="0">'NAGYFEB'!$A:$A</definedName>
    <definedName name="_xlnm.Print_Area" localSheetId="0">'NAGYFEB'!$A$1:$AC$44</definedName>
  </definedNames>
  <calcPr fullCalcOnLoad="1"/>
</workbook>
</file>

<file path=xl/sharedStrings.xml><?xml version="1.0" encoding="utf-8"?>
<sst xmlns="http://schemas.openxmlformats.org/spreadsheetml/2006/main" count="77" uniqueCount="49">
  <si>
    <t>Megnevezés</t>
  </si>
  <si>
    <t xml:space="preserve">     Személyi juttatás</t>
  </si>
  <si>
    <t>GAMESZ</t>
  </si>
  <si>
    <t xml:space="preserve">Művelődési Központ </t>
  </si>
  <si>
    <t>Városi Könyvt.és Inf.Kp.</t>
  </si>
  <si>
    <t>Alkotóház</t>
  </si>
  <si>
    <t>Tűzoltóság</t>
  </si>
  <si>
    <t>Intézmény összesen</t>
  </si>
  <si>
    <t>Képviselő-testület</t>
  </si>
  <si>
    <t>Vagyongazdálkodás</t>
  </si>
  <si>
    <t>Egyéb támogatás össz.</t>
  </si>
  <si>
    <t>Városgondnokság</t>
  </si>
  <si>
    <t>Pénzeszköz átadás</t>
  </si>
  <si>
    <t>Ellátottak pénzbeni jutt.</t>
  </si>
  <si>
    <t>Összes kiadás</t>
  </si>
  <si>
    <t>Dologi kiadás</t>
  </si>
  <si>
    <t xml:space="preserve">Óvodák Igazgatósága </t>
  </si>
  <si>
    <t>Fürdők, strandok szakfeladat</t>
  </si>
  <si>
    <t xml:space="preserve">Járulékok </t>
  </si>
  <si>
    <t>Sportcélú kifizetések</t>
  </si>
  <si>
    <t>GAMESZ és intézményei</t>
  </si>
  <si>
    <t>GAMESZ és int. összesen:</t>
  </si>
  <si>
    <t>Polgármesteri Hivatal összesen:</t>
  </si>
  <si>
    <t>Önkormányzat összesen:</t>
  </si>
  <si>
    <t>Szennyvízelvezetés és kezelés</t>
  </si>
  <si>
    <t xml:space="preserve">  - Működés</t>
  </si>
  <si>
    <t>Dr.Szarka Ö.Egyesített Eü.Int.</t>
  </si>
  <si>
    <t>Szociális Ellátások Intézménye</t>
  </si>
  <si>
    <t>Segélyezés szakfeladat</t>
  </si>
  <si>
    <t>Polgári védelem szakfeladat</t>
  </si>
  <si>
    <t>Lapkiadás szakfeladat (média)</t>
  </si>
  <si>
    <t>Igazgatás szakfeladat</t>
  </si>
  <si>
    <t xml:space="preserve">  - Felhalmozás </t>
  </si>
  <si>
    <t>Cigány Kisebbségi Önkormányzat</t>
  </si>
  <si>
    <t>Polgármesteri Hivatal</t>
  </si>
  <si>
    <t>Intézményfinanszírozás</t>
  </si>
  <si>
    <t>Kistérség</t>
  </si>
  <si>
    <t>OGY</t>
  </si>
  <si>
    <t>Kötelező tartalék</t>
  </si>
  <si>
    <t xml:space="preserve">2005. Évi várható
</t>
  </si>
  <si>
    <t xml:space="preserve">2006. Évi igényelt
</t>
  </si>
  <si>
    <t xml:space="preserve">2006. Évi egyeztetett
</t>
  </si>
  <si>
    <t xml:space="preserve">2006. Évi javasolt
</t>
  </si>
  <si>
    <t>Ped. Szakmai szolgáltatás</t>
  </si>
  <si>
    <t>Közmunka program</t>
  </si>
  <si>
    <t>Kerékpárút építés</t>
  </si>
  <si>
    <t>Felhalmozási kiadások</t>
  </si>
  <si>
    <t>Általános Iskolák, Alapf.Műv.Isk.ésNT.</t>
  </si>
  <si>
    <t xml:space="preserve">Települési hulladék kezelés, köztisztasági tevékenység (Homokhátság)
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</si>
</sst>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"/>
    <numFmt numFmtId="172" formatCode="0;[Red]0"/>
    <numFmt numFmtId="173" formatCode="#,##0\ &quot;Ft&quot;;[Red]#,##0\ &quot;Ft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8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/>
    </xf>
    <xf numFmtId="1" fontId="11" fillId="0" borderId="4" xfId="0" applyNumberFormat="1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/>
    </xf>
    <xf numFmtId="1" fontId="12" fillId="0" borderId="5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1" fontId="12" fillId="0" borderId="7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3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1" fontId="17" fillId="0" borderId="5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3" fontId="18" fillId="0" borderId="7" xfId="0" applyNumberFormat="1" applyFont="1" applyFill="1" applyBorder="1" applyAlignment="1">
      <alignment/>
    </xf>
    <xf numFmtId="3" fontId="18" fillId="0" borderId="8" xfId="0" applyNumberFormat="1" applyFont="1" applyFill="1" applyBorder="1" applyAlignment="1">
      <alignment/>
    </xf>
    <xf numFmtId="1" fontId="17" fillId="0" borderId="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tabSelected="1" view="pageBreakPreview" zoomScaleSheetLayoutView="10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3" sqref="E43"/>
    </sheetView>
  </sheetViews>
  <sheetFormatPr defaultColWidth="9.00390625" defaultRowHeight="12.75"/>
  <cols>
    <col min="1" max="1" width="39.875" style="12" customWidth="1"/>
    <col min="2" max="3" width="14.75390625" style="3" customWidth="1"/>
    <col min="4" max="5" width="14.75390625" style="2" customWidth="1"/>
    <col min="6" max="7" width="14.75390625" style="3" customWidth="1"/>
    <col min="8" max="9" width="14.75390625" style="2" customWidth="1"/>
    <col min="10" max="29" width="14.75390625" style="3" customWidth="1"/>
    <col min="30" max="16384" width="9.125" style="3" customWidth="1"/>
  </cols>
  <sheetData>
    <row r="1" spans="1:59" ht="12.75">
      <c r="A1" s="65" t="s">
        <v>0</v>
      </c>
      <c r="B1" s="62" t="s">
        <v>1</v>
      </c>
      <c r="C1" s="63"/>
      <c r="D1" s="63"/>
      <c r="E1" s="64"/>
      <c r="F1" s="62" t="s">
        <v>18</v>
      </c>
      <c r="G1" s="63"/>
      <c r="H1" s="63"/>
      <c r="I1" s="64"/>
      <c r="J1" s="62" t="s">
        <v>15</v>
      </c>
      <c r="K1" s="63"/>
      <c r="L1" s="63"/>
      <c r="M1" s="64"/>
      <c r="N1" s="62" t="s">
        <v>12</v>
      </c>
      <c r="O1" s="63"/>
      <c r="P1" s="63"/>
      <c r="Q1" s="64"/>
      <c r="R1" s="62" t="s">
        <v>13</v>
      </c>
      <c r="S1" s="63"/>
      <c r="T1" s="63"/>
      <c r="U1" s="64"/>
      <c r="V1" s="62" t="s">
        <v>46</v>
      </c>
      <c r="W1" s="63"/>
      <c r="X1" s="63"/>
      <c r="Y1" s="64"/>
      <c r="Z1" s="59" t="s">
        <v>14</v>
      </c>
      <c r="AA1" s="60"/>
      <c r="AB1" s="60"/>
      <c r="AC1" s="6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7" customFormat="1" ht="32.25" customHeight="1">
      <c r="A2" s="66"/>
      <c r="B2" s="8" t="s">
        <v>39</v>
      </c>
      <c r="C2" s="4" t="s">
        <v>40</v>
      </c>
      <c r="D2" s="4" t="s">
        <v>41</v>
      </c>
      <c r="E2" s="9" t="s">
        <v>42</v>
      </c>
      <c r="F2" s="8" t="s">
        <v>39</v>
      </c>
      <c r="G2" s="4" t="s">
        <v>40</v>
      </c>
      <c r="H2" s="4" t="s">
        <v>41</v>
      </c>
      <c r="I2" s="9" t="s">
        <v>42</v>
      </c>
      <c r="J2" s="8" t="s">
        <v>39</v>
      </c>
      <c r="K2" s="4" t="s">
        <v>40</v>
      </c>
      <c r="L2" s="4" t="s">
        <v>41</v>
      </c>
      <c r="M2" s="9" t="s">
        <v>42</v>
      </c>
      <c r="N2" s="8" t="s">
        <v>39</v>
      </c>
      <c r="O2" s="4" t="s">
        <v>40</v>
      </c>
      <c r="P2" s="4" t="s">
        <v>41</v>
      </c>
      <c r="Q2" s="9" t="s">
        <v>42</v>
      </c>
      <c r="R2" s="8" t="s">
        <v>39</v>
      </c>
      <c r="S2" s="4" t="s">
        <v>40</v>
      </c>
      <c r="T2" s="4" t="s">
        <v>41</v>
      </c>
      <c r="U2" s="9" t="s">
        <v>42</v>
      </c>
      <c r="V2" s="8" t="s">
        <v>39</v>
      </c>
      <c r="W2" s="4" t="s">
        <v>40</v>
      </c>
      <c r="X2" s="4" t="s">
        <v>41</v>
      </c>
      <c r="Y2" s="9" t="s">
        <v>42</v>
      </c>
      <c r="Z2" s="8" t="s">
        <v>39</v>
      </c>
      <c r="AA2" s="4" t="s">
        <v>40</v>
      </c>
      <c r="AB2" s="4" t="s">
        <v>41</v>
      </c>
      <c r="AC2" s="9" t="s">
        <v>42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29" s="14" customFormat="1" ht="12" thickBot="1">
      <c r="A3" s="13">
        <v>1</v>
      </c>
      <c r="B3" s="18">
        <v>2</v>
      </c>
      <c r="C3" s="19">
        <v>3</v>
      </c>
      <c r="D3" s="19">
        <v>4</v>
      </c>
      <c r="E3" s="20">
        <v>5</v>
      </c>
      <c r="F3" s="18">
        <v>6</v>
      </c>
      <c r="G3" s="19">
        <v>7</v>
      </c>
      <c r="H3" s="19">
        <v>8</v>
      </c>
      <c r="I3" s="20">
        <v>9</v>
      </c>
      <c r="J3" s="18">
        <v>10</v>
      </c>
      <c r="K3" s="19">
        <v>11</v>
      </c>
      <c r="L3" s="19">
        <v>12</v>
      </c>
      <c r="M3" s="20">
        <v>13</v>
      </c>
      <c r="N3" s="18">
        <v>14</v>
      </c>
      <c r="O3" s="19">
        <v>15</v>
      </c>
      <c r="P3" s="19">
        <v>16</v>
      </c>
      <c r="Q3" s="20">
        <v>17</v>
      </c>
      <c r="R3" s="18">
        <v>18</v>
      </c>
      <c r="S3" s="19">
        <v>19</v>
      </c>
      <c r="T3" s="19">
        <v>20</v>
      </c>
      <c r="U3" s="20">
        <v>21</v>
      </c>
      <c r="V3" s="18">
        <v>22</v>
      </c>
      <c r="W3" s="19">
        <v>23</v>
      </c>
      <c r="X3" s="19">
        <v>24</v>
      </c>
      <c r="Y3" s="20">
        <v>25</v>
      </c>
      <c r="Z3" s="18">
        <v>26</v>
      </c>
      <c r="AA3" s="19">
        <v>27</v>
      </c>
      <c r="AB3" s="19">
        <v>28</v>
      </c>
      <c r="AC3" s="20">
        <v>29</v>
      </c>
    </row>
    <row r="4" spans="1:29" s="16" customFormat="1" ht="16.5" customHeight="1">
      <c r="A4" s="17" t="s">
        <v>11</v>
      </c>
      <c r="B4" s="21">
        <v>91909</v>
      </c>
      <c r="C4" s="22">
        <v>87820</v>
      </c>
      <c r="D4" s="22">
        <v>86701</v>
      </c>
      <c r="E4" s="23">
        <v>86701</v>
      </c>
      <c r="F4" s="24">
        <v>31839</v>
      </c>
      <c r="G4" s="25">
        <v>28909</v>
      </c>
      <c r="H4" s="22">
        <v>28564</v>
      </c>
      <c r="I4" s="23">
        <v>28564</v>
      </c>
      <c r="J4" s="24">
        <v>128826</v>
      </c>
      <c r="K4" s="25">
        <v>126841</v>
      </c>
      <c r="L4" s="25">
        <v>111844</v>
      </c>
      <c r="M4" s="26">
        <v>111844</v>
      </c>
      <c r="N4" s="21"/>
      <c r="O4" s="22"/>
      <c r="P4" s="22"/>
      <c r="Q4" s="23"/>
      <c r="R4" s="21"/>
      <c r="S4" s="22"/>
      <c r="T4" s="22"/>
      <c r="U4" s="23"/>
      <c r="V4" s="21">
        <v>9152</v>
      </c>
      <c r="W4" s="22">
        <v>20000</v>
      </c>
      <c r="X4" s="22">
        <v>18000</v>
      </c>
      <c r="Y4" s="23">
        <v>18000</v>
      </c>
      <c r="Z4" s="27">
        <f>SUM(B4+F4+J4+N4+R4+V4)</f>
        <v>261726</v>
      </c>
      <c r="AA4" s="28">
        <f>SUM(C4+G4+K4+O4-+S4+W4)</f>
        <v>263570</v>
      </c>
      <c r="AB4" s="28">
        <f>SUM(D4+H4+L4+P4+T4+X4)</f>
        <v>245109</v>
      </c>
      <c r="AC4" s="55">
        <f>SUM(E4+I4+M4+Q4+U4+Y4)</f>
        <v>245109</v>
      </c>
    </row>
    <row r="5" spans="1:29" s="16" customFormat="1" ht="16.5" customHeight="1">
      <c r="A5" s="15" t="s">
        <v>26</v>
      </c>
      <c r="B5" s="29">
        <v>114738</v>
      </c>
      <c r="C5" s="30">
        <v>102515</v>
      </c>
      <c r="D5" s="30">
        <v>101586</v>
      </c>
      <c r="E5" s="31">
        <v>101586</v>
      </c>
      <c r="F5" s="32">
        <v>38479</v>
      </c>
      <c r="G5" s="33">
        <v>31827</v>
      </c>
      <c r="H5" s="30">
        <v>31530</v>
      </c>
      <c r="I5" s="31">
        <v>31530</v>
      </c>
      <c r="J5" s="32">
        <v>44678</v>
      </c>
      <c r="K5" s="33">
        <v>62603</v>
      </c>
      <c r="L5" s="33">
        <v>61708</v>
      </c>
      <c r="M5" s="34">
        <v>61708</v>
      </c>
      <c r="N5" s="29"/>
      <c r="O5" s="30"/>
      <c r="P5" s="30"/>
      <c r="Q5" s="31"/>
      <c r="R5" s="29"/>
      <c r="S5" s="30"/>
      <c r="T5" s="30"/>
      <c r="U5" s="31"/>
      <c r="V5" s="29">
        <v>678</v>
      </c>
      <c r="W5" s="30"/>
      <c r="X5" s="30"/>
      <c r="Y5" s="31"/>
      <c r="Z5" s="35">
        <f aca="true" t="shared" si="0" ref="Z5:Z42">SUM(B5+F5+J5+N5+R5+V5)</f>
        <v>198573</v>
      </c>
      <c r="AA5" s="36">
        <f aca="true" t="shared" si="1" ref="AA5:AA42">SUM(C5+G5+K5+O5-+S5+W5)</f>
        <v>196945</v>
      </c>
      <c r="AB5" s="36">
        <f aca="true" t="shared" si="2" ref="AB5:AB43">SUM(D5+H5+L5+P5+T5+X5)</f>
        <v>194824</v>
      </c>
      <c r="AC5" s="56">
        <f aca="true" t="shared" si="3" ref="AC5:AC44">SUM(E5+I5+M5+Q5+U5+Y5)</f>
        <v>194824</v>
      </c>
    </row>
    <row r="6" spans="1:29" s="16" customFormat="1" ht="16.5" customHeight="1">
      <c r="A6" s="15" t="s">
        <v>27</v>
      </c>
      <c r="B6" s="29">
        <v>81241</v>
      </c>
      <c r="C6" s="30">
        <v>90729</v>
      </c>
      <c r="D6" s="30">
        <v>89102</v>
      </c>
      <c r="E6" s="31">
        <v>89102</v>
      </c>
      <c r="F6" s="32">
        <v>28314</v>
      </c>
      <c r="G6" s="30">
        <v>29248</v>
      </c>
      <c r="H6" s="30">
        <v>28804</v>
      </c>
      <c r="I6" s="31">
        <v>28804</v>
      </c>
      <c r="J6" s="32">
        <v>67250</v>
      </c>
      <c r="K6" s="33">
        <v>66461</v>
      </c>
      <c r="L6" s="33">
        <v>63743</v>
      </c>
      <c r="M6" s="34">
        <v>63743</v>
      </c>
      <c r="N6" s="29"/>
      <c r="O6" s="30"/>
      <c r="P6" s="30"/>
      <c r="Q6" s="31"/>
      <c r="R6" s="29">
        <v>44</v>
      </c>
      <c r="S6" s="33">
        <v>53</v>
      </c>
      <c r="T6" s="33">
        <v>53</v>
      </c>
      <c r="U6" s="34">
        <v>53</v>
      </c>
      <c r="V6" s="29">
        <v>2108</v>
      </c>
      <c r="W6" s="30">
        <v>600</v>
      </c>
      <c r="X6" s="30"/>
      <c r="Y6" s="31"/>
      <c r="Z6" s="35">
        <f t="shared" si="0"/>
        <v>178957</v>
      </c>
      <c r="AA6" s="36">
        <f>SUM(C6+G6+K6+O6+S6+W6)</f>
        <v>187091</v>
      </c>
      <c r="AB6" s="36">
        <f t="shared" si="2"/>
        <v>181702</v>
      </c>
      <c r="AC6" s="56">
        <f t="shared" si="3"/>
        <v>181702</v>
      </c>
    </row>
    <row r="7" spans="1:29" s="16" customFormat="1" ht="16.5" customHeight="1">
      <c r="A7" s="15" t="s">
        <v>20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35">
        <f t="shared" si="0"/>
        <v>0</v>
      </c>
      <c r="AA7" s="36">
        <f t="shared" si="1"/>
        <v>0</v>
      </c>
      <c r="AB7" s="36">
        <f t="shared" si="2"/>
        <v>0</v>
      </c>
      <c r="AC7" s="56">
        <f t="shared" si="3"/>
        <v>0</v>
      </c>
    </row>
    <row r="8" spans="1:29" ht="16.5" customHeight="1">
      <c r="A8" s="10" t="s">
        <v>2</v>
      </c>
      <c r="B8" s="37">
        <v>146380</v>
      </c>
      <c r="C8" s="38">
        <v>157792</v>
      </c>
      <c r="D8" s="39">
        <v>156983</v>
      </c>
      <c r="E8" s="40">
        <v>156983</v>
      </c>
      <c r="F8" s="37">
        <v>51423</v>
      </c>
      <c r="G8" s="38">
        <v>52076</v>
      </c>
      <c r="H8" s="39">
        <v>51817</v>
      </c>
      <c r="I8" s="40">
        <v>51817</v>
      </c>
      <c r="J8" s="37">
        <v>177095</v>
      </c>
      <c r="K8" s="38">
        <v>188509</v>
      </c>
      <c r="L8" s="38">
        <v>186509</v>
      </c>
      <c r="M8" s="41">
        <v>186509</v>
      </c>
      <c r="N8" s="42">
        <v>619</v>
      </c>
      <c r="O8" s="39"/>
      <c r="P8" s="39"/>
      <c r="Q8" s="40"/>
      <c r="R8" s="42"/>
      <c r="S8" s="38"/>
      <c r="T8" s="38"/>
      <c r="U8" s="41"/>
      <c r="V8" s="42">
        <v>5576</v>
      </c>
      <c r="W8" s="39"/>
      <c r="X8" s="39"/>
      <c r="Y8" s="40"/>
      <c r="Z8" s="43">
        <f t="shared" si="0"/>
        <v>381093</v>
      </c>
      <c r="AA8" s="44">
        <f t="shared" si="1"/>
        <v>398377</v>
      </c>
      <c r="AB8" s="44">
        <f t="shared" si="2"/>
        <v>395309</v>
      </c>
      <c r="AC8" s="57">
        <f t="shared" si="3"/>
        <v>395309</v>
      </c>
    </row>
    <row r="9" spans="1:29" ht="16.5" customHeight="1">
      <c r="A9" s="10" t="s">
        <v>16</v>
      </c>
      <c r="B9" s="37">
        <v>185667</v>
      </c>
      <c r="C9" s="38">
        <v>189720</v>
      </c>
      <c r="D9" s="39">
        <v>188395</v>
      </c>
      <c r="E9" s="40">
        <v>188395</v>
      </c>
      <c r="F9" s="37">
        <v>62765</v>
      </c>
      <c r="G9" s="38">
        <v>61756</v>
      </c>
      <c r="H9" s="39">
        <v>61332</v>
      </c>
      <c r="I9" s="40">
        <v>61332</v>
      </c>
      <c r="J9" s="37">
        <v>18659</v>
      </c>
      <c r="K9" s="38">
        <v>17926</v>
      </c>
      <c r="L9" s="38">
        <v>17776</v>
      </c>
      <c r="M9" s="41">
        <v>17776</v>
      </c>
      <c r="N9" s="42"/>
      <c r="O9" s="39"/>
      <c r="P9" s="39"/>
      <c r="Q9" s="40"/>
      <c r="R9" s="42"/>
      <c r="S9" s="38"/>
      <c r="T9" s="38"/>
      <c r="U9" s="41"/>
      <c r="V9" s="42">
        <v>2514</v>
      </c>
      <c r="W9" s="39"/>
      <c r="X9" s="39"/>
      <c r="Y9" s="40"/>
      <c r="Z9" s="43">
        <f t="shared" si="0"/>
        <v>269605</v>
      </c>
      <c r="AA9" s="44">
        <f t="shared" si="1"/>
        <v>269402</v>
      </c>
      <c r="AB9" s="44">
        <f t="shared" si="2"/>
        <v>267503</v>
      </c>
      <c r="AC9" s="57">
        <f t="shared" si="3"/>
        <v>267503</v>
      </c>
    </row>
    <row r="10" spans="1:29" ht="16.5" customHeight="1">
      <c r="A10" s="10" t="s">
        <v>47</v>
      </c>
      <c r="B10" s="37">
        <v>362695</v>
      </c>
      <c r="C10" s="38">
        <v>395155</v>
      </c>
      <c r="D10" s="39">
        <v>380703</v>
      </c>
      <c r="E10" s="40">
        <v>380703</v>
      </c>
      <c r="F10" s="37">
        <v>120599</v>
      </c>
      <c r="G10" s="38">
        <v>127679</v>
      </c>
      <c r="H10" s="39">
        <v>123054</v>
      </c>
      <c r="I10" s="40">
        <v>123054</v>
      </c>
      <c r="J10" s="37">
        <v>54275</v>
      </c>
      <c r="K10" s="38">
        <v>49931</v>
      </c>
      <c r="L10" s="38">
        <v>49931</v>
      </c>
      <c r="M10" s="41">
        <v>49931</v>
      </c>
      <c r="N10" s="37">
        <v>2128</v>
      </c>
      <c r="O10" s="38">
        <v>2788</v>
      </c>
      <c r="P10" s="38">
        <v>2788</v>
      </c>
      <c r="Q10" s="41">
        <v>2788</v>
      </c>
      <c r="R10" s="42">
        <v>587</v>
      </c>
      <c r="S10" s="38">
        <v>262</v>
      </c>
      <c r="T10" s="38">
        <v>262</v>
      </c>
      <c r="U10" s="41">
        <v>262</v>
      </c>
      <c r="V10" s="42">
        <v>15001</v>
      </c>
      <c r="W10" s="39"/>
      <c r="X10" s="39"/>
      <c r="Y10" s="40"/>
      <c r="Z10" s="43">
        <f t="shared" si="0"/>
        <v>555285</v>
      </c>
      <c r="AA10" s="36">
        <f>SUM(C10+G10+K10+O10+S10+W10)</f>
        <v>575815</v>
      </c>
      <c r="AB10" s="44">
        <f t="shared" si="2"/>
        <v>556738</v>
      </c>
      <c r="AC10" s="57">
        <f t="shared" si="3"/>
        <v>556738</v>
      </c>
    </row>
    <row r="11" spans="1:29" ht="16.5" customHeight="1">
      <c r="A11" s="10" t="s">
        <v>3</v>
      </c>
      <c r="B11" s="37">
        <v>19983</v>
      </c>
      <c r="C11" s="38">
        <v>20412</v>
      </c>
      <c r="D11" s="39">
        <v>20009</v>
      </c>
      <c r="E11" s="40">
        <v>20009</v>
      </c>
      <c r="F11" s="37">
        <v>6700</v>
      </c>
      <c r="G11" s="38">
        <v>6676</v>
      </c>
      <c r="H11" s="39">
        <v>6547</v>
      </c>
      <c r="I11" s="40">
        <v>6547</v>
      </c>
      <c r="J11" s="37">
        <v>26611</v>
      </c>
      <c r="K11" s="38">
        <v>11539</v>
      </c>
      <c r="L11" s="38">
        <v>11741</v>
      </c>
      <c r="M11" s="41">
        <v>11741</v>
      </c>
      <c r="N11" s="42"/>
      <c r="O11" s="39"/>
      <c r="P11" s="39"/>
      <c r="Q11" s="40"/>
      <c r="R11" s="42"/>
      <c r="S11" s="38"/>
      <c r="T11" s="38"/>
      <c r="U11" s="41"/>
      <c r="V11" s="42">
        <v>2539</v>
      </c>
      <c r="W11" s="39"/>
      <c r="X11" s="39"/>
      <c r="Y11" s="40"/>
      <c r="Z11" s="43">
        <f t="shared" si="0"/>
        <v>55833</v>
      </c>
      <c r="AA11" s="44">
        <f t="shared" si="1"/>
        <v>38627</v>
      </c>
      <c r="AB11" s="44">
        <f t="shared" si="2"/>
        <v>38297</v>
      </c>
      <c r="AC11" s="57">
        <f t="shared" si="3"/>
        <v>38297</v>
      </c>
    </row>
    <row r="12" spans="1:29" ht="16.5" customHeight="1">
      <c r="A12" s="10" t="s">
        <v>4</v>
      </c>
      <c r="B12" s="37">
        <v>21141</v>
      </c>
      <c r="C12" s="38">
        <v>20762</v>
      </c>
      <c r="D12" s="39">
        <v>20502</v>
      </c>
      <c r="E12" s="40">
        <v>20502</v>
      </c>
      <c r="F12" s="37">
        <v>7189</v>
      </c>
      <c r="G12" s="38">
        <v>6832</v>
      </c>
      <c r="H12" s="39">
        <v>6749</v>
      </c>
      <c r="I12" s="40">
        <v>6749</v>
      </c>
      <c r="J12" s="37">
        <v>10650</v>
      </c>
      <c r="K12" s="38">
        <v>7522</v>
      </c>
      <c r="L12" s="38">
        <v>7554</v>
      </c>
      <c r="M12" s="41">
        <v>7554</v>
      </c>
      <c r="N12" s="42"/>
      <c r="O12" s="39"/>
      <c r="P12" s="39"/>
      <c r="Q12" s="40"/>
      <c r="R12" s="42"/>
      <c r="S12" s="39"/>
      <c r="T12" s="39"/>
      <c r="U12" s="40"/>
      <c r="V12" s="42">
        <v>1612</v>
      </c>
      <c r="W12" s="38"/>
      <c r="X12" s="38"/>
      <c r="Y12" s="41"/>
      <c r="Z12" s="43">
        <f t="shared" si="0"/>
        <v>40592</v>
      </c>
      <c r="AA12" s="44">
        <f t="shared" si="1"/>
        <v>35116</v>
      </c>
      <c r="AB12" s="44">
        <f t="shared" si="2"/>
        <v>34805</v>
      </c>
      <c r="AC12" s="57">
        <f t="shared" si="3"/>
        <v>34805</v>
      </c>
    </row>
    <row r="13" spans="1:29" s="16" customFormat="1" ht="16.5" customHeight="1">
      <c r="A13" s="15" t="s">
        <v>21</v>
      </c>
      <c r="B13" s="32">
        <f>SUM(B8:B12)</f>
        <v>735866</v>
      </c>
      <c r="C13" s="33">
        <v>783841</v>
      </c>
      <c r="D13" s="33">
        <v>766592</v>
      </c>
      <c r="E13" s="34">
        <v>766592</v>
      </c>
      <c r="F13" s="32">
        <v>248676</v>
      </c>
      <c r="G13" s="33">
        <v>255019</v>
      </c>
      <c r="H13" s="33">
        <v>249499</v>
      </c>
      <c r="I13" s="34">
        <v>249499</v>
      </c>
      <c r="J13" s="32">
        <v>287290</v>
      </c>
      <c r="K13" s="33">
        <v>275427</v>
      </c>
      <c r="L13" s="33">
        <v>273511</v>
      </c>
      <c r="M13" s="34">
        <v>273511</v>
      </c>
      <c r="N13" s="32">
        <v>2747</v>
      </c>
      <c r="O13" s="33">
        <v>2788</v>
      </c>
      <c r="P13" s="33">
        <v>2788</v>
      </c>
      <c r="Q13" s="34">
        <v>2788</v>
      </c>
      <c r="R13" s="32">
        <v>587</v>
      </c>
      <c r="S13" s="33">
        <v>262</v>
      </c>
      <c r="T13" s="33">
        <v>262</v>
      </c>
      <c r="U13" s="34">
        <v>262</v>
      </c>
      <c r="V13" s="32">
        <v>27242</v>
      </c>
      <c r="W13" s="33"/>
      <c r="X13" s="33"/>
      <c r="Y13" s="34"/>
      <c r="Z13" s="35">
        <f t="shared" si="0"/>
        <v>1302408</v>
      </c>
      <c r="AA13" s="36">
        <f>SUM(C13+G13+K13+O13+S13+W13)</f>
        <v>1317337</v>
      </c>
      <c r="AB13" s="36">
        <f t="shared" si="2"/>
        <v>1292652</v>
      </c>
      <c r="AC13" s="56">
        <f t="shared" si="3"/>
        <v>1292652</v>
      </c>
    </row>
    <row r="14" spans="1:29" s="16" customFormat="1" ht="16.5" customHeight="1">
      <c r="A14" s="15" t="s">
        <v>5</v>
      </c>
      <c r="B14" s="32">
        <v>5859</v>
      </c>
      <c r="C14" s="33">
        <v>6196</v>
      </c>
      <c r="D14" s="30">
        <v>6196</v>
      </c>
      <c r="E14" s="31">
        <v>6196</v>
      </c>
      <c r="F14" s="32">
        <v>2080</v>
      </c>
      <c r="G14" s="33">
        <v>2040</v>
      </c>
      <c r="H14" s="30">
        <v>2040</v>
      </c>
      <c r="I14" s="31">
        <v>2040</v>
      </c>
      <c r="J14" s="32">
        <v>4186</v>
      </c>
      <c r="K14" s="33">
        <v>3371</v>
      </c>
      <c r="L14" s="33">
        <v>3371</v>
      </c>
      <c r="M14" s="34">
        <v>3371</v>
      </c>
      <c r="N14" s="29"/>
      <c r="O14" s="30"/>
      <c r="P14" s="30"/>
      <c r="Q14" s="31"/>
      <c r="R14" s="29"/>
      <c r="S14" s="30"/>
      <c r="T14" s="30"/>
      <c r="U14" s="31"/>
      <c r="V14" s="29">
        <v>406</v>
      </c>
      <c r="W14" s="33"/>
      <c r="X14" s="33"/>
      <c r="Y14" s="34"/>
      <c r="Z14" s="35">
        <f t="shared" si="0"/>
        <v>12531</v>
      </c>
      <c r="AA14" s="36">
        <f t="shared" si="1"/>
        <v>11607</v>
      </c>
      <c r="AB14" s="36">
        <f t="shared" si="2"/>
        <v>11607</v>
      </c>
      <c r="AC14" s="56">
        <f t="shared" si="3"/>
        <v>11607</v>
      </c>
    </row>
    <row r="15" spans="1:29" s="16" customFormat="1" ht="16.5" customHeight="1">
      <c r="A15" s="15" t="s">
        <v>6</v>
      </c>
      <c r="B15" s="32">
        <v>93397</v>
      </c>
      <c r="C15" s="33">
        <v>104338</v>
      </c>
      <c r="D15" s="30">
        <v>104338</v>
      </c>
      <c r="E15" s="31">
        <v>104338</v>
      </c>
      <c r="F15" s="32">
        <v>30165</v>
      </c>
      <c r="G15" s="33">
        <v>31717</v>
      </c>
      <c r="H15" s="30">
        <v>31717</v>
      </c>
      <c r="I15" s="31">
        <v>31717</v>
      </c>
      <c r="J15" s="32">
        <v>12001</v>
      </c>
      <c r="K15" s="33">
        <v>5678</v>
      </c>
      <c r="L15" s="33">
        <v>5678</v>
      </c>
      <c r="M15" s="34">
        <v>5678</v>
      </c>
      <c r="N15" s="29"/>
      <c r="O15" s="30"/>
      <c r="P15" s="30"/>
      <c r="Q15" s="31"/>
      <c r="R15" s="29"/>
      <c r="S15" s="30"/>
      <c r="T15" s="30"/>
      <c r="U15" s="31"/>
      <c r="V15" s="29">
        <v>1431</v>
      </c>
      <c r="W15" s="33"/>
      <c r="X15" s="33"/>
      <c r="Y15" s="34"/>
      <c r="Z15" s="35">
        <f t="shared" si="0"/>
        <v>136994</v>
      </c>
      <c r="AA15" s="36">
        <f t="shared" si="1"/>
        <v>141733</v>
      </c>
      <c r="AB15" s="36">
        <f t="shared" si="2"/>
        <v>141733</v>
      </c>
      <c r="AC15" s="56">
        <f t="shared" si="3"/>
        <v>141733</v>
      </c>
    </row>
    <row r="16" spans="1:29" s="16" customFormat="1" ht="16.5" customHeight="1">
      <c r="A16" s="15" t="s">
        <v>7</v>
      </c>
      <c r="B16" s="32">
        <v>1123010</v>
      </c>
      <c r="C16" s="33">
        <v>1175439</v>
      </c>
      <c r="D16" s="33">
        <v>1154515</v>
      </c>
      <c r="E16" s="34">
        <v>1154515</v>
      </c>
      <c r="F16" s="32">
        <v>379553</v>
      </c>
      <c r="G16" s="33">
        <v>378760</v>
      </c>
      <c r="H16" s="33">
        <v>372154</v>
      </c>
      <c r="I16" s="34">
        <v>372154</v>
      </c>
      <c r="J16" s="32">
        <v>544231</v>
      </c>
      <c r="K16" s="33">
        <v>540381</v>
      </c>
      <c r="L16" s="33">
        <v>519855</v>
      </c>
      <c r="M16" s="34">
        <v>519855</v>
      </c>
      <c r="N16" s="32">
        <v>2747</v>
      </c>
      <c r="O16" s="33">
        <v>2788</v>
      </c>
      <c r="P16" s="33">
        <v>2788</v>
      </c>
      <c r="Q16" s="34">
        <v>2788</v>
      </c>
      <c r="R16" s="32">
        <v>631</v>
      </c>
      <c r="S16" s="33">
        <v>315</v>
      </c>
      <c r="T16" s="33">
        <v>315</v>
      </c>
      <c r="U16" s="34">
        <v>315</v>
      </c>
      <c r="V16" s="32">
        <v>41017</v>
      </c>
      <c r="W16" s="33">
        <v>20600</v>
      </c>
      <c r="X16" s="33">
        <v>18000</v>
      </c>
      <c r="Y16" s="34">
        <v>18000</v>
      </c>
      <c r="Z16" s="35">
        <f t="shared" si="0"/>
        <v>2091189</v>
      </c>
      <c r="AA16" s="36">
        <f>SUM(C16+G16+K16+O16+S16+W16)</f>
        <v>2118283</v>
      </c>
      <c r="AB16" s="36">
        <f t="shared" si="2"/>
        <v>2067627</v>
      </c>
      <c r="AC16" s="56">
        <f t="shared" si="3"/>
        <v>2067627</v>
      </c>
    </row>
    <row r="17" spans="1:29" ht="16.5" customHeight="1">
      <c r="A17" s="10" t="s">
        <v>34</v>
      </c>
      <c r="B17" s="42"/>
      <c r="C17" s="39"/>
      <c r="D17" s="30"/>
      <c r="E17" s="31"/>
      <c r="F17" s="42"/>
      <c r="G17" s="39"/>
      <c r="H17" s="30"/>
      <c r="I17" s="31"/>
      <c r="J17" s="42"/>
      <c r="K17" s="39"/>
      <c r="L17" s="39"/>
      <c r="M17" s="40"/>
      <c r="N17" s="42"/>
      <c r="O17" s="39"/>
      <c r="P17" s="39"/>
      <c r="Q17" s="40"/>
      <c r="R17" s="42"/>
      <c r="S17" s="39"/>
      <c r="T17" s="39"/>
      <c r="U17" s="40"/>
      <c r="V17" s="42"/>
      <c r="W17" s="39"/>
      <c r="X17" s="39"/>
      <c r="Y17" s="40"/>
      <c r="Z17" s="43">
        <f t="shared" si="0"/>
        <v>0</v>
      </c>
      <c r="AA17" s="44">
        <f t="shared" si="1"/>
        <v>0</v>
      </c>
      <c r="AB17" s="44">
        <f t="shared" si="2"/>
        <v>0</v>
      </c>
      <c r="AC17" s="57">
        <f t="shared" si="3"/>
        <v>0</v>
      </c>
    </row>
    <row r="18" spans="1:29" ht="16.5" customHeight="1">
      <c r="A18" s="10" t="s">
        <v>28</v>
      </c>
      <c r="B18" s="42"/>
      <c r="C18" s="39"/>
      <c r="D18" s="30"/>
      <c r="E18" s="31"/>
      <c r="F18" s="37">
        <v>5604</v>
      </c>
      <c r="G18" s="38">
        <v>2500</v>
      </c>
      <c r="H18" s="30">
        <v>2250</v>
      </c>
      <c r="I18" s="31">
        <v>2250</v>
      </c>
      <c r="J18" s="37">
        <v>1741</v>
      </c>
      <c r="K18" s="38">
        <v>1909</v>
      </c>
      <c r="L18" s="30">
        <v>1799</v>
      </c>
      <c r="M18" s="31">
        <v>1799</v>
      </c>
      <c r="N18" s="37"/>
      <c r="O18" s="38"/>
      <c r="P18" s="38"/>
      <c r="Q18" s="41"/>
      <c r="R18" s="42">
        <v>258598</v>
      </c>
      <c r="S18" s="39">
        <v>100147</v>
      </c>
      <c r="T18" s="39">
        <v>90247</v>
      </c>
      <c r="U18" s="40">
        <v>90247</v>
      </c>
      <c r="V18" s="42">
        <v>0</v>
      </c>
      <c r="W18" s="39">
        <v>0</v>
      </c>
      <c r="X18" s="39"/>
      <c r="Y18" s="40"/>
      <c r="Z18" s="43">
        <f t="shared" si="0"/>
        <v>265943</v>
      </c>
      <c r="AA18" s="44">
        <f t="shared" si="1"/>
        <v>-95738</v>
      </c>
      <c r="AB18" s="44">
        <f t="shared" si="2"/>
        <v>94296</v>
      </c>
      <c r="AC18" s="57">
        <f t="shared" si="3"/>
        <v>94296</v>
      </c>
    </row>
    <row r="19" spans="1:29" ht="16.5" customHeight="1">
      <c r="A19" s="10" t="s">
        <v>29</v>
      </c>
      <c r="B19" s="42">
        <v>522</v>
      </c>
      <c r="C19" s="39">
        <v>587</v>
      </c>
      <c r="D19" s="30">
        <v>587</v>
      </c>
      <c r="E19" s="31">
        <v>587</v>
      </c>
      <c r="F19" s="37">
        <v>164</v>
      </c>
      <c r="G19" s="38">
        <v>184</v>
      </c>
      <c r="H19" s="30">
        <v>184</v>
      </c>
      <c r="I19" s="31">
        <v>184</v>
      </c>
      <c r="J19" s="37">
        <v>917</v>
      </c>
      <c r="K19" s="38">
        <v>1052</v>
      </c>
      <c r="L19" s="30">
        <v>1000</v>
      </c>
      <c r="M19" s="31">
        <v>1000</v>
      </c>
      <c r="N19" s="42"/>
      <c r="O19" s="39"/>
      <c r="P19" s="39"/>
      <c r="Q19" s="40"/>
      <c r="R19" s="42"/>
      <c r="S19" s="39"/>
      <c r="T19" s="39"/>
      <c r="U19" s="40"/>
      <c r="V19" s="42">
        <v>157</v>
      </c>
      <c r="W19" s="39"/>
      <c r="X19" s="39"/>
      <c r="Y19" s="40"/>
      <c r="Z19" s="43">
        <f t="shared" si="0"/>
        <v>1760</v>
      </c>
      <c r="AA19" s="44">
        <f t="shared" si="1"/>
        <v>1823</v>
      </c>
      <c r="AB19" s="44">
        <f t="shared" si="2"/>
        <v>1771</v>
      </c>
      <c r="AC19" s="57">
        <f t="shared" si="3"/>
        <v>1771</v>
      </c>
    </row>
    <row r="20" spans="1:29" ht="16.5" customHeight="1">
      <c r="A20" s="10" t="s">
        <v>30</v>
      </c>
      <c r="B20" s="42">
        <v>400</v>
      </c>
      <c r="C20" s="39"/>
      <c r="D20" s="30"/>
      <c r="E20" s="31"/>
      <c r="F20" s="42">
        <v>117</v>
      </c>
      <c r="G20" s="39"/>
      <c r="H20" s="30"/>
      <c r="I20" s="31"/>
      <c r="J20" s="42">
        <v>29505</v>
      </c>
      <c r="K20" s="39">
        <v>11482</v>
      </c>
      <c r="L20" s="30">
        <v>9282</v>
      </c>
      <c r="M20" s="31">
        <v>9282</v>
      </c>
      <c r="N20" s="42">
        <v>300</v>
      </c>
      <c r="O20" s="39">
        <v>17112</v>
      </c>
      <c r="P20" s="39">
        <v>17112</v>
      </c>
      <c r="Q20" s="40">
        <v>17112</v>
      </c>
      <c r="R20" s="42"/>
      <c r="S20" s="39"/>
      <c r="T20" s="39"/>
      <c r="U20" s="40"/>
      <c r="V20" s="42"/>
      <c r="W20" s="39"/>
      <c r="X20" s="39"/>
      <c r="Y20" s="40"/>
      <c r="Z20" s="43">
        <f t="shared" si="0"/>
        <v>30322</v>
      </c>
      <c r="AA20" s="44">
        <f t="shared" si="1"/>
        <v>28594</v>
      </c>
      <c r="AB20" s="44">
        <f t="shared" si="2"/>
        <v>26394</v>
      </c>
      <c r="AC20" s="57">
        <f t="shared" si="3"/>
        <v>26394</v>
      </c>
    </row>
    <row r="21" spans="1:29" ht="16.5" customHeight="1">
      <c r="A21" s="10" t="s">
        <v>31</v>
      </c>
      <c r="B21" s="42">
        <v>197549</v>
      </c>
      <c r="C21" s="39">
        <v>211756</v>
      </c>
      <c r="D21" s="30">
        <v>207192</v>
      </c>
      <c r="E21" s="31">
        <v>207192</v>
      </c>
      <c r="F21" s="37">
        <v>60366</v>
      </c>
      <c r="G21" s="38">
        <v>64481</v>
      </c>
      <c r="H21" s="30">
        <v>63913</v>
      </c>
      <c r="I21" s="31">
        <v>63913</v>
      </c>
      <c r="J21" s="37">
        <v>57435</v>
      </c>
      <c r="K21" s="38">
        <v>55336</v>
      </c>
      <c r="L21" s="30">
        <v>53258</v>
      </c>
      <c r="M21" s="31">
        <v>53258</v>
      </c>
      <c r="N21" s="42"/>
      <c r="O21" s="39"/>
      <c r="P21" s="39"/>
      <c r="Q21" s="40"/>
      <c r="R21" s="42"/>
      <c r="S21" s="39"/>
      <c r="T21" s="39"/>
      <c r="U21" s="40"/>
      <c r="V21" s="42">
        <v>2875</v>
      </c>
      <c r="W21" s="39"/>
      <c r="X21" s="39"/>
      <c r="Y21" s="40"/>
      <c r="Z21" s="43">
        <f t="shared" si="0"/>
        <v>318225</v>
      </c>
      <c r="AA21" s="44">
        <f t="shared" si="1"/>
        <v>331573</v>
      </c>
      <c r="AB21" s="44">
        <f t="shared" si="2"/>
        <v>324363</v>
      </c>
      <c r="AC21" s="57">
        <f t="shared" si="3"/>
        <v>324363</v>
      </c>
    </row>
    <row r="22" spans="1:29" ht="16.5" customHeight="1">
      <c r="A22" s="10" t="s">
        <v>8</v>
      </c>
      <c r="B22" s="42">
        <v>22781</v>
      </c>
      <c r="C22" s="39">
        <v>24012</v>
      </c>
      <c r="D22" s="30">
        <v>20998</v>
      </c>
      <c r="E22" s="31">
        <v>20998</v>
      </c>
      <c r="F22" s="37">
        <v>4243</v>
      </c>
      <c r="G22" s="38">
        <v>4421</v>
      </c>
      <c r="H22" s="30">
        <v>3879</v>
      </c>
      <c r="I22" s="31">
        <v>3879</v>
      </c>
      <c r="J22" s="42"/>
      <c r="K22" s="39"/>
      <c r="L22" s="30"/>
      <c r="M22" s="31"/>
      <c r="N22" s="42"/>
      <c r="O22" s="39"/>
      <c r="P22" s="39"/>
      <c r="Q22" s="40"/>
      <c r="R22" s="42"/>
      <c r="S22" s="39"/>
      <c r="T22" s="39"/>
      <c r="U22" s="40"/>
      <c r="V22" s="42"/>
      <c r="W22" s="39"/>
      <c r="X22" s="39"/>
      <c r="Y22" s="40"/>
      <c r="Z22" s="43">
        <f t="shared" si="0"/>
        <v>27024</v>
      </c>
      <c r="AA22" s="44">
        <f t="shared" si="1"/>
        <v>28433</v>
      </c>
      <c r="AB22" s="44">
        <f t="shared" si="2"/>
        <v>24877</v>
      </c>
      <c r="AC22" s="57">
        <f t="shared" si="3"/>
        <v>24877</v>
      </c>
    </row>
    <row r="23" spans="1:29" ht="16.5" customHeight="1">
      <c r="A23" s="10" t="s">
        <v>19</v>
      </c>
      <c r="B23" s="42">
        <v>101</v>
      </c>
      <c r="C23" s="39"/>
      <c r="D23" s="30"/>
      <c r="E23" s="31"/>
      <c r="F23" s="42"/>
      <c r="G23" s="39"/>
      <c r="H23" s="30"/>
      <c r="I23" s="31"/>
      <c r="J23" s="42">
        <v>3434</v>
      </c>
      <c r="K23" s="39"/>
      <c r="L23" s="39"/>
      <c r="M23" s="40"/>
      <c r="N23" s="42">
        <v>14987</v>
      </c>
      <c r="O23" s="38">
        <v>25000</v>
      </c>
      <c r="P23" s="30">
        <v>24000</v>
      </c>
      <c r="Q23" s="31">
        <v>24000</v>
      </c>
      <c r="R23" s="42"/>
      <c r="S23" s="39"/>
      <c r="T23" s="39"/>
      <c r="U23" s="40"/>
      <c r="V23" s="42">
        <v>4000</v>
      </c>
      <c r="W23" s="38"/>
      <c r="X23" s="39"/>
      <c r="Y23" s="40"/>
      <c r="Z23" s="43">
        <f t="shared" si="0"/>
        <v>22522</v>
      </c>
      <c r="AA23" s="44">
        <f t="shared" si="1"/>
        <v>25000</v>
      </c>
      <c r="AB23" s="44">
        <f t="shared" si="2"/>
        <v>24000</v>
      </c>
      <c r="AC23" s="57">
        <f t="shared" si="3"/>
        <v>24000</v>
      </c>
    </row>
    <row r="24" spans="1:29" ht="16.5" customHeight="1">
      <c r="A24" s="10" t="s">
        <v>33</v>
      </c>
      <c r="B24" s="42">
        <v>12</v>
      </c>
      <c r="C24" s="39"/>
      <c r="D24" s="30"/>
      <c r="E24" s="31"/>
      <c r="F24" s="42">
        <v>1</v>
      </c>
      <c r="G24" s="39"/>
      <c r="H24" s="30"/>
      <c r="I24" s="31"/>
      <c r="J24" s="42">
        <v>740</v>
      </c>
      <c r="K24" s="39">
        <v>640</v>
      </c>
      <c r="L24" s="30">
        <v>640</v>
      </c>
      <c r="M24" s="31">
        <v>640</v>
      </c>
      <c r="N24" s="42"/>
      <c r="O24" s="39"/>
      <c r="P24" s="39"/>
      <c r="Q24" s="40"/>
      <c r="R24" s="42"/>
      <c r="S24" s="39"/>
      <c r="T24" s="39"/>
      <c r="U24" s="40"/>
      <c r="V24" s="42"/>
      <c r="W24" s="39"/>
      <c r="X24" s="39"/>
      <c r="Y24" s="40"/>
      <c r="Z24" s="43">
        <f t="shared" si="0"/>
        <v>753</v>
      </c>
      <c r="AA24" s="44">
        <f t="shared" si="1"/>
        <v>640</v>
      </c>
      <c r="AB24" s="44">
        <f t="shared" si="2"/>
        <v>640</v>
      </c>
      <c r="AC24" s="57">
        <f t="shared" si="3"/>
        <v>640</v>
      </c>
    </row>
    <row r="25" spans="1:29" ht="16.5" customHeight="1">
      <c r="A25" s="10" t="s">
        <v>17</v>
      </c>
      <c r="B25" s="42"/>
      <c r="C25" s="39"/>
      <c r="D25" s="30"/>
      <c r="E25" s="31"/>
      <c r="F25" s="42"/>
      <c r="G25" s="39"/>
      <c r="H25" s="30"/>
      <c r="I25" s="31"/>
      <c r="J25" s="42">
        <v>20139</v>
      </c>
      <c r="K25" s="39">
        <v>37503</v>
      </c>
      <c r="L25" s="30">
        <v>35303</v>
      </c>
      <c r="M25" s="31">
        <v>35303</v>
      </c>
      <c r="N25" s="42">
        <v>2000</v>
      </c>
      <c r="O25" s="39"/>
      <c r="P25" s="39"/>
      <c r="Q25" s="40"/>
      <c r="R25" s="42"/>
      <c r="S25" s="39"/>
      <c r="T25" s="39"/>
      <c r="U25" s="40"/>
      <c r="V25" s="42">
        <v>13000</v>
      </c>
      <c r="W25" s="39"/>
      <c r="X25" s="39"/>
      <c r="Y25" s="40"/>
      <c r="Z25" s="43">
        <f t="shared" si="0"/>
        <v>35139</v>
      </c>
      <c r="AA25" s="44">
        <f t="shared" si="1"/>
        <v>37503</v>
      </c>
      <c r="AB25" s="44">
        <f t="shared" si="2"/>
        <v>35303</v>
      </c>
      <c r="AC25" s="57">
        <f t="shared" si="3"/>
        <v>35303</v>
      </c>
    </row>
    <row r="26" spans="1:29" ht="16.5" customHeight="1">
      <c r="A26" s="10" t="s">
        <v>10</v>
      </c>
      <c r="B26" s="42">
        <v>550</v>
      </c>
      <c r="C26" s="39">
        <v>100</v>
      </c>
      <c r="D26" s="30">
        <v>100</v>
      </c>
      <c r="E26" s="31">
        <v>100</v>
      </c>
      <c r="F26" s="37">
        <v>391</v>
      </c>
      <c r="G26" s="38"/>
      <c r="H26" s="33"/>
      <c r="I26" s="34"/>
      <c r="J26" s="37">
        <v>28785</v>
      </c>
      <c r="K26" s="38">
        <v>27603</v>
      </c>
      <c r="L26" s="38">
        <v>21738</v>
      </c>
      <c r="M26" s="41">
        <v>21738</v>
      </c>
      <c r="N26" s="42">
        <v>59989</v>
      </c>
      <c r="O26" s="38">
        <v>46344</v>
      </c>
      <c r="P26" s="38">
        <v>37972</v>
      </c>
      <c r="Q26" s="41">
        <v>37972</v>
      </c>
      <c r="R26" s="42"/>
      <c r="S26" s="39"/>
      <c r="T26" s="39"/>
      <c r="U26" s="40"/>
      <c r="V26" s="42">
        <v>18763</v>
      </c>
      <c r="W26" s="39">
        <v>18000</v>
      </c>
      <c r="X26" s="39">
        <v>16200</v>
      </c>
      <c r="Y26" s="40">
        <v>16200</v>
      </c>
      <c r="Z26" s="43">
        <f t="shared" si="0"/>
        <v>108478</v>
      </c>
      <c r="AA26" s="44">
        <f t="shared" si="1"/>
        <v>92047</v>
      </c>
      <c r="AB26" s="44">
        <f t="shared" si="2"/>
        <v>76010</v>
      </c>
      <c r="AC26" s="57">
        <f t="shared" si="3"/>
        <v>76010</v>
      </c>
    </row>
    <row r="27" spans="1:29" ht="16.5" customHeight="1">
      <c r="A27" s="10" t="s">
        <v>25</v>
      </c>
      <c r="B27" s="42"/>
      <c r="C27" s="39"/>
      <c r="D27" s="30"/>
      <c r="E27" s="31">
        <v>100</v>
      </c>
      <c r="F27" s="37"/>
      <c r="G27" s="38"/>
      <c r="H27" s="30"/>
      <c r="I27" s="31"/>
      <c r="J27" s="37"/>
      <c r="K27" s="38"/>
      <c r="L27" s="30"/>
      <c r="M27" s="31">
        <v>21738</v>
      </c>
      <c r="N27" s="42"/>
      <c r="O27" s="38"/>
      <c r="P27" s="30"/>
      <c r="Q27" s="31">
        <v>37972</v>
      </c>
      <c r="R27" s="42"/>
      <c r="S27" s="39"/>
      <c r="T27" s="39"/>
      <c r="U27" s="40"/>
      <c r="V27" s="42"/>
      <c r="W27" s="39"/>
      <c r="X27" s="39"/>
      <c r="Y27" s="40"/>
      <c r="Z27" s="43">
        <f t="shared" si="0"/>
        <v>0</v>
      </c>
      <c r="AA27" s="44">
        <f t="shared" si="1"/>
        <v>0</v>
      </c>
      <c r="AB27" s="44">
        <f t="shared" si="2"/>
        <v>0</v>
      </c>
      <c r="AC27" s="57">
        <f t="shared" si="3"/>
        <v>59810</v>
      </c>
    </row>
    <row r="28" spans="1:29" ht="16.5" customHeight="1">
      <c r="A28" s="10" t="s">
        <v>32</v>
      </c>
      <c r="B28" s="42"/>
      <c r="C28" s="39"/>
      <c r="D28" s="30"/>
      <c r="E28" s="31"/>
      <c r="F28" s="37"/>
      <c r="G28" s="38"/>
      <c r="H28" s="33"/>
      <c r="I28" s="34"/>
      <c r="J28" s="37"/>
      <c r="K28" s="38"/>
      <c r="L28" s="38"/>
      <c r="M28" s="41"/>
      <c r="N28" s="42"/>
      <c r="O28" s="38"/>
      <c r="P28" s="38"/>
      <c r="Q28" s="41"/>
      <c r="R28" s="42"/>
      <c r="S28" s="39"/>
      <c r="T28" s="39"/>
      <c r="U28" s="40"/>
      <c r="V28" s="42"/>
      <c r="W28" s="39"/>
      <c r="X28" s="39"/>
      <c r="Y28" s="40">
        <v>16200</v>
      </c>
      <c r="Z28" s="43">
        <f t="shared" si="0"/>
        <v>0</v>
      </c>
      <c r="AA28" s="44">
        <f t="shared" si="1"/>
        <v>0</v>
      </c>
      <c r="AB28" s="44">
        <f t="shared" si="2"/>
        <v>0</v>
      </c>
      <c r="AC28" s="57">
        <f t="shared" si="3"/>
        <v>16200</v>
      </c>
    </row>
    <row r="29" spans="1:29" ht="16.5" customHeight="1">
      <c r="A29" s="10" t="s">
        <v>38</v>
      </c>
      <c r="B29" s="42"/>
      <c r="C29" s="39"/>
      <c r="D29" s="30"/>
      <c r="E29" s="31"/>
      <c r="F29" s="37"/>
      <c r="G29" s="38"/>
      <c r="H29" s="33"/>
      <c r="I29" s="34"/>
      <c r="J29" s="37"/>
      <c r="K29" s="38">
        <v>7606</v>
      </c>
      <c r="L29" s="38">
        <v>7606</v>
      </c>
      <c r="M29" s="41">
        <v>7606</v>
      </c>
      <c r="N29" s="42"/>
      <c r="O29" s="38"/>
      <c r="P29" s="38"/>
      <c r="Q29" s="41"/>
      <c r="R29" s="42"/>
      <c r="S29" s="39"/>
      <c r="T29" s="39"/>
      <c r="U29" s="40"/>
      <c r="V29" s="42"/>
      <c r="W29" s="39"/>
      <c r="X29" s="39"/>
      <c r="Y29" s="40"/>
      <c r="Z29" s="43">
        <f t="shared" si="0"/>
        <v>0</v>
      </c>
      <c r="AA29" s="44">
        <f t="shared" si="1"/>
        <v>7606</v>
      </c>
      <c r="AB29" s="44">
        <f t="shared" si="2"/>
        <v>7606</v>
      </c>
      <c r="AC29" s="57">
        <f t="shared" si="3"/>
        <v>7606</v>
      </c>
    </row>
    <row r="30" spans="1:29" ht="16.5" customHeight="1">
      <c r="A30" s="10" t="s">
        <v>9</v>
      </c>
      <c r="B30" s="42"/>
      <c r="C30" s="39"/>
      <c r="D30" s="30"/>
      <c r="E30" s="31"/>
      <c r="F30" s="42"/>
      <c r="G30" s="39"/>
      <c r="H30" s="30"/>
      <c r="I30" s="31"/>
      <c r="J30" s="42">
        <v>108620</v>
      </c>
      <c r="K30" s="39">
        <v>102377</v>
      </c>
      <c r="L30" s="39">
        <v>100349</v>
      </c>
      <c r="M30" s="40">
        <v>100349</v>
      </c>
      <c r="N30" s="37">
        <v>18648</v>
      </c>
      <c r="O30" s="38">
        <v>4500</v>
      </c>
      <c r="P30" s="38"/>
      <c r="Q30" s="41"/>
      <c r="R30" s="42"/>
      <c r="S30" s="39"/>
      <c r="T30" s="39"/>
      <c r="U30" s="40"/>
      <c r="V30" s="42">
        <v>584837</v>
      </c>
      <c r="W30" s="39">
        <v>265214</v>
      </c>
      <c r="X30" s="39">
        <v>267590</v>
      </c>
      <c r="Y30" s="40">
        <v>262266</v>
      </c>
      <c r="Z30" s="43">
        <f t="shared" si="0"/>
        <v>712105</v>
      </c>
      <c r="AA30" s="44">
        <f t="shared" si="1"/>
        <v>372091</v>
      </c>
      <c r="AB30" s="44">
        <v>0</v>
      </c>
      <c r="AC30" s="57">
        <f t="shared" si="3"/>
        <v>362615</v>
      </c>
    </row>
    <row r="31" spans="1:29" ht="16.5" customHeight="1">
      <c r="A31" s="10" t="s">
        <v>25</v>
      </c>
      <c r="B31" s="42"/>
      <c r="C31" s="39"/>
      <c r="D31" s="30"/>
      <c r="E31" s="31"/>
      <c r="F31" s="42"/>
      <c r="G31" s="39"/>
      <c r="H31" s="30"/>
      <c r="I31" s="31"/>
      <c r="J31" s="42"/>
      <c r="K31" s="39"/>
      <c r="L31" s="30"/>
      <c r="M31" s="31">
        <v>100349</v>
      </c>
      <c r="N31" s="42"/>
      <c r="O31" s="38"/>
      <c r="P31" s="38"/>
      <c r="Q31" s="41"/>
      <c r="R31" s="42"/>
      <c r="S31" s="39"/>
      <c r="T31" s="39"/>
      <c r="U31" s="40"/>
      <c r="V31" s="42"/>
      <c r="W31" s="39"/>
      <c r="X31" s="39"/>
      <c r="Y31" s="40"/>
      <c r="Z31" s="43">
        <f t="shared" si="0"/>
        <v>0</v>
      </c>
      <c r="AA31" s="44">
        <f t="shared" si="1"/>
        <v>0</v>
      </c>
      <c r="AB31" s="44">
        <f t="shared" si="2"/>
        <v>0</v>
      </c>
      <c r="AC31" s="57">
        <f t="shared" si="3"/>
        <v>100349</v>
      </c>
    </row>
    <row r="32" spans="1:29" ht="16.5" customHeight="1">
      <c r="A32" s="10" t="s">
        <v>32</v>
      </c>
      <c r="B32" s="42"/>
      <c r="C32" s="39"/>
      <c r="D32" s="30"/>
      <c r="E32" s="31"/>
      <c r="F32" s="42"/>
      <c r="G32" s="39"/>
      <c r="H32" s="30"/>
      <c r="I32" s="31"/>
      <c r="J32" s="42"/>
      <c r="K32" s="39"/>
      <c r="L32" s="39"/>
      <c r="M32" s="40"/>
      <c r="N32" s="37"/>
      <c r="O32" s="38"/>
      <c r="P32" s="38"/>
      <c r="Q32" s="41"/>
      <c r="R32" s="42"/>
      <c r="S32" s="39"/>
      <c r="T32" s="39"/>
      <c r="U32" s="40"/>
      <c r="V32" s="42"/>
      <c r="W32" s="39"/>
      <c r="X32" s="39"/>
      <c r="Y32" s="40">
        <v>262266</v>
      </c>
      <c r="Z32" s="43">
        <f t="shared" si="0"/>
        <v>0</v>
      </c>
      <c r="AA32" s="44">
        <f t="shared" si="1"/>
        <v>0</v>
      </c>
      <c r="AB32" s="44">
        <f t="shared" si="2"/>
        <v>0</v>
      </c>
      <c r="AC32" s="57">
        <f t="shared" si="3"/>
        <v>262266</v>
      </c>
    </row>
    <row r="33" spans="1:29" ht="29.25" customHeight="1">
      <c r="A33" s="11" t="s">
        <v>48</v>
      </c>
      <c r="B33" s="45">
        <v>5087</v>
      </c>
      <c r="C33" s="46">
        <v>6890</v>
      </c>
      <c r="D33" s="46">
        <v>6890</v>
      </c>
      <c r="E33" s="47">
        <v>6890</v>
      </c>
      <c r="F33" s="45">
        <v>1696</v>
      </c>
      <c r="G33" s="39">
        <v>2246</v>
      </c>
      <c r="H33" s="39">
        <v>2246</v>
      </c>
      <c r="I33" s="40">
        <v>2246</v>
      </c>
      <c r="J33" s="42">
        <v>9001</v>
      </c>
      <c r="K33" s="39">
        <v>5514</v>
      </c>
      <c r="L33" s="39">
        <v>5514</v>
      </c>
      <c r="M33" s="40">
        <v>87828</v>
      </c>
      <c r="N33" s="42">
        <v>4319</v>
      </c>
      <c r="O33" s="39">
        <v>4749</v>
      </c>
      <c r="P33" s="39">
        <v>4749</v>
      </c>
      <c r="Q33" s="40">
        <v>4749</v>
      </c>
      <c r="R33" s="42"/>
      <c r="S33" s="39"/>
      <c r="T33" s="39"/>
      <c r="U33" s="40"/>
      <c r="V33" s="42">
        <v>8502</v>
      </c>
      <c r="W33" s="39">
        <v>588</v>
      </c>
      <c r="X33" s="39">
        <v>588</v>
      </c>
      <c r="Y33" s="40">
        <v>494472</v>
      </c>
      <c r="Z33" s="43">
        <f t="shared" si="0"/>
        <v>28605</v>
      </c>
      <c r="AA33" s="44">
        <f t="shared" si="1"/>
        <v>19987</v>
      </c>
      <c r="AB33" s="44">
        <f t="shared" si="2"/>
        <v>19987</v>
      </c>
      <c r="AC33" s="57">
        <f t="shared" si="3"/>
        <v>596185</v>
      </c>
    </row>
    <row r="34" spans="1:29" ht="16.5" customHeight="1">
      <c r="A34" s="10" t="s">
        <v>25</v>
      </c>
      <c r="B34" s="42"/>
      <c r="C34" s="39"/>
      <c r="D34" s="30"/>
      <c r="E34" s="40">
        <v>6890</v>
      </c>
      <c r="F34" s="42"/>
      <c r="G34" s="39"/>
      <c r="H34" s="39"/>
      <c r="I34" s="40">
        <v>2246</v>
      </c>
      <c r="J34" s="42"/>
      <c r="K34" s="39"/>
      <c r="L34" s="39"/>
      <c r="M34" s="40">
        <v>5514</v>
      </c>
      <c r="N34" s="42"/>
      <c r="O34" s="39"/>
      <c r="P34" s="39"/>
      <c r="Q34" s="40">
        <v>4749</v>
      </c>
      <c r="R34" s="42"/>
      <c r="S34" s="39"/>
      <c r="T34" s="39"/>
      <c r="U34" s="40"/>
      <c r="V34" s="42"/>
      <c r="W34" s="39"/>
      <c r="X34" s="39"/>
      <c r="Y34" s="40"/>
      <c r="Z34" s="43">
        <f t="shared" si="0"/>
        <v>0</v>
      </c>
      <c r="AA34" s="44">
        <f t="shared" si="1"/>
        <v>0</v>
      </c>
      <c r="AB34" s="44">
        <f t="shared" si="2"/>
        <v>0</v>
      </c>
      <c r="AC34" s="57">
        <f t="shared" si="3"/>
        <v>19399</v>
      </c>
    </row>
    <row r="35" spans="1:29" ht="16.5" customHeight="1">
      <c r="A35" s="10" t="s">
        <v>32</v>
      </c>
      <c r="B35" s="42"/>
      <c r="C35" s="39"/>
      <c r="D35" s="30"/>
      <c r="E35" s="31"/>
      <c r="F35" s="42"/>
      <c r="G35" s="39"/>
      <c r="H35" s="30"/>
      <c r="I35" s="31"/>
      <c r="J35" s="42"/>
      <c r="K35" s="39"/>
      <c r="L35" s="39"/>
      <c r="M35" s="40">
        <v>82314</v>
      </c>
      <c r="N35" s="42"/>
      <c r="O35" s="39"/>
      <c r="P35" s="39"/>
      <c r="Q35" s="40"/>
      <c r="R35" s="42"/>
      <c r="S35" s="39"/>
      <c r="T35" s="39"/>
      <c r="U35" s="40"/>
      <c r="V35" s="42"/>
      <c r="W35" s="39"/>
      <c r="X35" s="39"/>
      <c r="Y35" s="40">
        <v>494472</v>
      </c>
      <c r="Z35" s="43">
        <f t="shared" si="0"/>
        <v>0</v>
      </c>
      <c r="AA35" s="44">
        <f t="shared" si="1"/>
        <v>0</v>
      </c>
      <c r="AB35" s="44">
        <f t="shared" si="2"/>
        <v>0</v>
      </c>
      <c r="AC35" s="57">
        <f t="shared" si="3"/>
        <v>576786</v>
      </c>
    </row>
    <row r="36" spans="1:29" ht="16.5" customHeight="1">
      <c r="A36" s="10" t="s">
        <v>24</v>
      </c>
      <c r="B36" s="42"/>
      <c r="C36" s="39"/>
      <c r="D36" s="30"/>
      <c r="E36" s="31"/>
      <c r="F36" s="42"/>
      <c r="G36" s="39"/>
      <c r="H36" s="30"/>
      <c r="I36" s="31"/>
      <c r="J36" s="42"/>
      <c r="K36" s="39"/>
      <c r="L36" s="39"/>
      <c r="M36" s="40"/>
      <c r="N36" s="42"/>
      <c r="O36" s="39"/>
      <c r="P36" s="39"/>
      <c r="Q36" s="40"/>
      <c r="R36" s="42"/>
      <c r="S36" s="39"/>
      <c r="T36" s="39"/>
      <c r="U36" s="40"/>
      <c r="V36" s="42">
        <v>547</v>
      </c>
      <c r="W36" s="39">
        <v>15767</v>
      </c>
      <c r="X36" s="39">
        <v>15767</v>
      </c>
      <c r="Y36" s="40">
        <v>15767</v>
      </c>
      <c r="Z36" s="43">
        <f t="shared" si="0"/>
        <v>547</v>
      </c>
      <c r="AA36" s="44">
        <f t="shared" si="1"/>
        <v>15767</v>
      </c>
      <c r="AB36" s="44">
        <f t="shared" si="2"/>
        <v>15767</v>
      </c>
      <c r="AC36" s="57">
        <f t="shared" si="3"/>
        <v>15767</v>
      </c>
    </row>
    <row r="37" spans="1:29" ht="16.5" customHeight="1">
      <c r="A37" s="10" t="s">
        <v>35</v>
      </c>
      <c r="B37" s="42"/>
      <c r="C37" s="39"/>
      <c r="D37" s="30"/>
      <c r="E37" s="31"/>
      <c r="F37" s="42"/>
      <c r="G37" s="39"/>
      <c r="H37" s="30"/>
      <c r="I37" s="31"/>
      <c r="J37" s="42">
        <v>85930</v>
      </c>
      <c r="K37" s="39"/>
      <c r="L37" s="39"/>
      <c r="M37" s="40"/>
      <c r="N37" s="42"/>
      <c r="O37" s="39"/>
      <c r="P37" s="39"/>
      <c r="Q37" s="40"/>
      <c r="R37" s="42"/>
      <c r="S37" s="39"/>
      <c r="T37" s="39"/>
      <c r="U37" s="40"/>
      <c r="V37" s="42"/>
      <c r="W37" s="39"/>
      <c r="X37" s="39"/>
      <c r="Y37" s="40"/>
      <c r="Z37" s="43">
        <f t="shared" si="0"/>
        <v>85930</v>
      </c>
      <c r="AA37" s="44">
        <f t="shared" si="1"/>
        <v>0</v>
      </c>
      <c r="AB37" s="44">
        <f t="shared" si="2"/>
        <v>0</v>
      </c>
      <c r="AC37" s="57">
        <f t="shared" si="3"/>
        <v>0</v>
      </c>
    </row>
    <row r="38" spans="1:29" ht="16.5" customHeight="1">
      <c r="A38" s="10" t="s">
        <v>36</v>
      </c>
      <c r="B38" s="42"/>
      <c r="C38" s="39"/>
      <c r="D38" s="30"/>
      <c r="E38" s="31"/>
      <c r="F38" s="42"/>
      <c r="G38" s="39"/>
      <c r="H38" s="30"/>
      <c r="I38" s="31"/>
      <c r="J38" s="42">
        <v>4927</v>
      </c>
      <c r="K38" s="39"/>
      <c r="L38" s="39"/>
      <c r="M38" s="40"/>
      <c r="N38" s="42"/>
      <c r="O38" s="39"/>
      <c r="P38" s="39"/>
      <c r="Q38" s="40"/>
      <c r="R38" s="42"/>
      <c r="S38" s="39"/>
      <c r="T38" s="39"/>
      <c r="U38" s="40"/>
      <c r="V38" s="42"/>
      <c r="W38" s="39"/>
      <c r="X38" s="39"/>
      <c r="Y38" s="40"/>
      <c r="Z38" s="43">
        <f t="shared" si="0"/>
        <v>4927</v>
      </c>
      <c r="AA38" s="44">
        <f t="shared" si="1"/>
        <v>0</v>
      </c>
      <c r="AB38" s="44">
        <f t="shared" si="2"/>
        <v>0</v>
      </c>
      <c r="AC38" s="57">
        <f t="shared" si="3"/>
        <v>0</v>
      </c>
    </row>
    <row r="39" spans="1:29" ht="16.5" customHeight="1">
      <c r="A39" s="10" t="s">
        <v>37</v>
      </c>
      <c r="B39" s="42">
        <v>1206</v>
      </c>
      <c r="C39" s="39"/>
      <c r="D39" s="30"/>
      <c r="E39" s="31"/>
      <c r="F39" s="42">
        <v>337</v>
      </c>
      <c r="G39" s="39"/>
      <c r="H39" s="30"/>
      <c r="I39" s="31"/>
      <c r="J39" s="42">
        <v>290</v>
      </c>
      <c r="K39" s="39"/>
      <c r="L39" s="39"/>
      <c r="M39" s="40"/>
      <c r="N39" s="42"/>
      <c r="O39" s="39"/>
      <c r="P39" s="39"/>
      <c r="Q39" s="40"/>
      <c r="R39" s="42"/>
      <c r="S39" s="39"/>
      <c r="T39" s="39"/>
      <c r="U39" s="40"/>
      <c r="V39" s="42"/>
      <c r="W39" s="39"/>
      <c r="X39" s="39"/>
      <c r="Y39" s="40"/>
      <c r="Z39" s="43">
        <f t="shared" si="0"/>
        <v>1833</v>
      </c>
      <c r="AA39" s="44">
        <f t="shared" si="1"/>
        <v>0</v>
      </c>
      <c r="AB39" s="44">
        <f t="shared" si="2"/>
        <v>0</v>
      </c>
      <c r="AC39" s="57">
        <f t="shared" si="3"/>
        <v>0</v>
      </c>
    </row>
    <row r="40" spans="1:29" ht="16.5" customHeight="1">
      <c r="A40" s="10" t="s">
        <v>43</v>
      </c>
      <c r="B40" s="42"/>
      <c r="C40" s="39"/>
      <c r="D40" s="30"/>
      <c r="E40" s="31"/>
      <c r="F40" s="42"/>
      <c r="G40" s="39"/>
      <c r="H40" s="30"/>
      <c r="I40" s="31"/>
      <c r="J40" s="42">
        <v>4583</v>
      </c>
      <c r="K40" s="39">
        <v>3257</v>
      </c>
      <c r="L40" s="39">
        <v>3257</v>
      </c>
      <c r="M40" s="40">
        <v>3257</v>
      </c>
      <c r="N40" s="42"/>
      <c r="O40" s="39"/>
      <c r="P40" s="39"/>
      <c r="Q40" s="40"/>
      <c r="R40" s="42"/>
      <c r="S40" s="39"/>
      <c r="T40" s="39"/>
      <c r="U40" s="40"/>
      <c r="V40" s="42">
        <v>200</v>
      </c>
      <c r="W40" s="39"/>
      <c r="X40" s="39"/>
      <c r="Y40" s="40"/>
      <c r="Z40" s="43">
        <f t="shared" si="0"/>
        <v>4783</v>
      </c>
      <c r="AA40" s="44">
        <f t="shared" si="1"/>
        <v>3257</v>
      </c>
      <c r="AB40" s="44">
        <f t="shared" si="2"/>
        <v>3257</v>
      </c>
      <c r="AC40" s="57">
        <f t="shared" si="3"/>
        <v>3257</v>
      </c>
    </row>
    <row r="41" spans="1:29" ht="16.5" customHeight="1">
      <c r="A41" s="10" t="s">
        <v>44</v>
      </c>
      <c r="B41" s="42"/>
      <c r="C41" s="39">
        <v>4794</v>
      </c>
      <c r="D41" s="30">
        <v>4794</v>
      </c>
      <c r="E41" s="31">
        <v>4794</v>
      </c>
      <c r="F41" s="42"/>
      <c r="G41" s="39">
        <v>1674</v>
      </c>
      <c r="H41" s="30">
        <v>1674</v>
      </c>
      <c r="I41" s="31">
        <v>1674</v>
      </c>
      <c r="J41" s="42"/>
      <c r="K41" s="39">
        <v>2057</v>
      </c>
      <c r="L41" s="39">
        <v>2057</v>
      </c>
      <c r="M41" s="40">
        <v>2057</v>
      </c>
      <c r="N41" s="42"/>
      <c r="O41" s="39"/>
      <c r="P41" s="39"/>
      <c r="Q41" s="40"/>
      <c r="R41" s="42"/>
      <c r="S41" s="39"/>
      <c r="T41" s="39"/>
      <c r="U41" s="40"/>
      <c r="V41" s="42"/>
      <c r="W41" s="39">
        <v>458</v>
      </c>
      <c r="X41" s="39">
        <v>458</v>
      </c>
      <c r="Y41" s="40">
        <v>458</v>
      </c>
      <c r="Z41" s="43">
        <f t="shared" si="0"/>
        <v>0</v>
      </c>
      <c r="AA41" s="44">
        <f t="shared" si="1"/>
        <v>8983</v>
      </c>
      <c r="AB41" s="44">
        <f t="shared" si="2"/>
        <v>8983</v>
      </c>
      <c r="AC41" s="57">
        <f t="shared" si="3"/>
        <v>8983</v>
      </c>
    </row>
    <row r="42" spans="1:29" ht="16.5" customHeight="1">
      <c r="A42" s="10" t="s">
        <v>45</v>
      </c>
      <c r="B42" s="42"/>
      <c r="C42" s="39"/>
      <c r="D42" s="30"/>
      <c r="E42" s="31"/>
      <c r="F42" s="42"/>
      <c r="G42" s="39"/>
      <c r="H42" s="30"/>
      <c r="I42" s="31"/>
      <c r="J42" s="42">
        <v>3863</v>
      </c>
      <c r="K42" s="39"/>
      <c r="L42" s="39"/>
      <c r="M42" s="40"/>
      <c r="N42" s="42"/>
      <c r="O42" s="39"/>
      <c r="P42" s="39"/>
      <c r="Q42" s="40"/>
      <c r="R42" s="42"/>
      <c r="S42" s="39"/>
      <c r="T42" s="39"/>
      <c r="U42" s="40"/>
      <c r="V42" s="42">
        <v>1500</v>
      </c>
      <c r="W42" s="39">
        <v>654</v>
      </c>
      <c r="X42" s="39">
        <v>654</v>
      </c>
      <c r="Y42" s="40">
        <v>654</v>
      </c>
      <c r="Z42" s="43">
        <f t="shared" si="0"/>
        <v>5363</v>
      </c>
      <c r="AA42" s="44">
        <f t="shared" si="1"/>
        <v>654</v>
      </c>
      <c r="AB42" s="44">
        <f t="shared" si="2"/>
        <v>654</v>
      </c>
      <c r="AC42" s="57">
        <f t="shared" si="3"/>
        <v>654</v>
      </c>
    </row>
    <row r="43" spans="1:29" s="16" customFormat="1" ht="16.5" customHeight="1">
      <c r="A43" s="15" t="s">
        <v>22</v>
      </c>
      <c r="B43" s="29">
        <f>SUM(B18:B42)</f>
        <v>228208</v>
      </c>
      <c r="C43" s="30">
        <f aca="true" t="shared" si="4" ref="C43:X43">SUM(C18:C42)</f>
        <v>248139</v>
      </c>
      <c r="D43" s="30">
        <f t="shared" si="4"/>
        <v>240561</v>
      </c>
      <c r="E43" s="31">
        <f>SUM(E18:E42)-E33-E26</f>
        <v>240561</v>
      </c>
      <c r="F43" s="29">
        <f t="shared" si="4"/>
        <v>72919</v>
      </c>
      <c r="G43" s="30">
        <f t="shared" si="4"/>
        <v>75506</v>
      </c>
      <c r="H43" s="30">
        <f t="shared" si="4"/>
        <v>74146</v>
      </c>
      <c r="I43" s="31">
        <f>SUM(I18:I42)-I33</f>
        <v>74146</v>
      </c>
      <c r="J43" s="29">
        <f t="shared" si="4"/>
        <v>359910</v>
      </c>
      <c r="K43" s="30">
        <f t="shared" si="4"/>
        <v>256336</v>
      </c>
      <c r="L43" s="30">
        <f t="shared" si="4"/>
        <v>241803</v>
      </c>
      <c r="M43" s="31">
        <f>SUM(M18:M42)-M27-M31-M33</f>
        <v>324117</v>
      </c>
      <c r="N43" s="31">
        <f t="shared" si="4"/>
        <v>100243</v>
      </c>
      <c r="O43" s="30">
        <f t="shared" si="4"/>
        <v>97705</v>
      </c>
      <c r="P43" s="30">
        <f t="shared" si="4"/>
        <v>83833</v>
      </c>
      <c r="Q43" s="31">
        <f>SUM(Q18:Q42)-Q27-Q33</f>
        <v>83833</v>
      </c>
      <c r="R43" s="29">
        <f t="shared" si="4"/>
        <v>258598</v>
      </c>
      <c r="S43" s="30">
        <f t="shared" si="4"/>
        <v>100147</v>
      </c>
      <c r="T43" s="30">
        <f t="shared" si="4"/>
        <v>90247</v>
      </c>
      <c r="U43" s="31">
        <f t="shared" si="4"/>
        <v>90247</v>
      </c>
      <c r="V43" s="29">
        <f t="shared" si="4"/>
        <v>634381</v>
      </c>
      <c r="W43" s="30">
        <f t="shared" si="4"/>
        <v>300681</v>
      </c>
      <c r="X43" s="30">
        <f t="shared" si="4"/>
        <v>301257</v>
      </c>
      <c r="Y43" s="31">
        <v>789817</v>
      </c>
      <c r="Z43" s="35">
        <v>1654259</v>
      </c>
      <c r="AA43" s="36">
        <v>1078514</v>
      </c>
      <c r="AB43" s="36">
        <f t="shared" si="2"/>
        <v>1031847</v>
      </c>
      <c r="AC43" s="56">
        <v>1602721</v>
      </c>
    </row>
    <row r="44" spans="1:29" s="54" customFormat="1" ht="16.5" customHeight="1" thickBot="1">
      <c r="A44" s="48" t="s">
        <v>23</v>
      </c>
      <c r="B44" s="49">
        <v>1351218</v>
      </c>
      <c r="C44" s="50">
        <v>1423578</v>
      </c>
      <c r="D44" s="50">
        <v>1395076</v>
      </c>
      <c r="E44" s="51">
        <v>1395076</v>
      </c>
      <c r="F44" s="49">
        <v>452472</v>
      </c>
      <c r="G44" s="50">
        <v>454266</v>
      </c>
      <c r="H44" s="50">
        <v>446300</v>
      </c>
      <c r="I44" s="51">
        <v>446300</v>
      </c>
      <c r="J44" s="49">
        <v>904141</v>
      </c>
      <c r="K44" s="50">
        <v>796717</v>
      </c>
      <c r="L44" s="50">
        <v>761658</v>
      </c>
      <c r="M44" s="51">
        <v>843972</v>
      </c>
      <c r="N44" s="49">
        <v>102990</v>
      </c>
      <c r="O44" s="50">
        <v>100493</v>
      </c>
      <c r="P44" s="50">
        <v>86621</v>
      </c>
      <c r="Q44" s="51">
        <v>86621</v>
      </c>
      <c r="R44" s="49">
        <v>259229</v>
      </c>
      <c r="S44" s="50">
        <v>100462</v>
      </c>
      <c r="T44" s="50">
        <v>90562</v>
      </c>
      <c r="U44" s="51">
        <v>90562</v>
      </c>
      <c r="V44" s="49">
        <v>675398</v>
      </c>
      <c r="W44" s="50">
        <v>321281</v>
      </c>
      <c r="X44" s="50">
        <v>319257</v>
      </c>
      <c r="Y44" s="51">
        <v>807817</v>
      </c>
      <c r="Z44" s="52">
        <v>3745448</v>
      </c>
      <c r="AA44" s="53">
        <v>3196797</v>
      </c>
      <c r="AB44" s="53">
        <v>3099474</v>
      </c>
      <c r="AC44" s="58">
        <f t="shared" si="3"/>
        <v>3670348</v>
      </c>
    </row>
  </sheetData>
  <mergeCells count="8">
    <mergeCell ref="Z1:AC1"/>
    <mergeCell ref="R1:U1"/>
    <mergeCell ref="V1:Y1"/>
    <mergeCell ref="A1:A2"/>
    <mergeCell ref="B1:E1"/>
    <mergeCell ref="F1:I1"/>
    <mergeCell ref="J1:M1"/>
    <mergeCell ref="N1:Q1"/>
  </mergeCells>
  <printOptions gridLines="1" horizontalCentered="1"/>
  <pageMargins left="0.1968503937007874" right="0.31496062992125984" top="1.968503937007874" bottom="0.7874015748031497" header="1.299212598425197" footer="0.5118110236220472"/>
  <pageSetup horizontalDpi="300" verticalDpi="300" orientation="landscape" paperSize="9" scale="52" r:id="rId1"/>
  <headerFooter alignWithMargins="0">
    <oddHeader>&amp;L&amp;18Kimutatás az önkormányzati költségvetési szervek 2006.évi tervszámairól&amp;C&amp;18
           &amp;"Arial CE,Félkövér" Kiadás&amp;R&amp;16 &amp;10 2/a. melléklet
Adatok e Ft-ban</oddHeader>
    <oddFooter>&amp;L&amp;9 &amp;C&amp;Z&amp;F</oddFooter>
  </headerFooter>
  <colBreaks count="1" manualBreakCount="1">
    <brk id="1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februári testületi ülésre</dc:title>
  <dc:subject/>
  <dc:creator>Polgármesteri Hivatal Csongrád</dc:creator>
  <cp:keywords/>
  <dc:description/>
  <cp:lastModifiedBy>fff</cp:lastModifiedBy>
  <cp:lastPrinted>2006-02-14T13:14:17Z</cp:lastPrinted>
  <dcterms:created xsi:type="dcterms:W3CDTF">1999-12-07T09:08:36Z</dcterms:created>
  <dcterms:modified xsi:type="dcterms:W3CDTF">2006-02-15T14:48:12Z</dcterms:modified>
  <cp:category/>
  <cp:version/>
  <cp:contentType/>
  <cp:contentStatus/>
</cp:coreProperties>
</file>