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290" firstSheet="2" activeTab="2"/>
  </bookViews>
  <sheets>
    <sheet name="ktg becsles 120123" sheetId="1" r:id="rId1"/>
    <sheet name="ktg becsles 120130" sheetId="2" r:id="rId2"/>
    <sheet name="ktg becsles 120221" sheetId="3" r:id="rId3"/>
  </sheets>
  <definedNames/>
  <calcPr fullCalcOnLoad="1"/>
</workbook>
</file>

<file path=xl/sharedStrings.xml><?xml version="1.0" encoding="utf-8"?>
<sst xmlns="http://schemas.openxmlformats.org/spreadsheetml/2006/main" count="281" uniqueCount="117">
  <si>
    <t>#</t>
  </si>
  <si>
    <t>1.</t>
  </si>
  <si>
    <t>2.</t>
  </si>
  <si>
    <t>4.</t>
  </si>
  <si>
    <t>5.</t>
  </si>
  <si>
    <t>7.</t>
  </si>
  <si>
    <t>8.</t>
  </si>
  <si>
    <t>9.</t>
  </si>
  <si>
    <t>10.</t>
  </si>
  <si>
    <t>db</t>
  </si>
  <si>
    <t>B</t>
  </si>
  <si>
    <t>Eszköz/Szolgáltatás/Építés</t>
  </si>
  <si>
    <t>A</t>
  </si>
  <si>
    <t>Forgalmi épületek, forgalmi pálya fejlesztése</t>
  </si>
  <si>
    <t>Forgalomirányítás, forgalomszervezés és utastájékoztatás fejlesztése</t>
  </si>
  <si>
    <t>Szolgáltatási színvonal erősítése</t>
  </si>
  <si>
    <t>C</t>
  </si>
  <si>
    <t xml:space="preserve">elektronikus jegykezelésre alkalmas fedélzeti jegykiadó gép </t>
  </si>
  <si>
    <t>készülékek Volán elővételi pénztárakban</t>
  </si>
  <si>
    <t>bizományosi partnereknél elhelyezett eszközök (egyszerűbb kivitel)</t>
  </si>
  <si>
    <t>ellenőri készülék</t>
  </si>
  <si>
    <t>önkiszolgáló, bérletérvényesítő automaták</t>
  </si>
  <si>
    <t>perszonalizáló munkaállomás</t>
  </si>
  <si>
    <t>elszámoló központ, háttérszolgátatások - szoftver</t>
  </si>
  <si>
    <t>elszámoló központ, háttérszolgátatások - hardver</t>
  </si>
  <si>
    <t>igényvezérelt személyszállítási szolgáltatás</t>
  </si>
  <si>
    <t xml:space="preserve">forgalomirányítási rendszer fejlesztése </t>
  </si>
  <si>
    <t>dinamikus utastájékoztatás pályaudvaron (Csongrád, Szentes)</t>
  </si>
  <si>
    <t>füvesítés és/vagy cserjeültetés, fasor telepítés, utcabútor telepítés</t>
  </si>
  <si>
    <t>kb. 120 m út újra aszfaltozása + kerékpársáv kialakítása</t>
  </si>
  <si>
    <t>3.1.</t>
  </si>
  <si>
    <t>3.2.</t>
  </si>
  <si>
    <t>5.1.</t>
  </si>
  <si>
    <t>5.2.</t>
  </si>
  <si>
    <t>6.1.</t>
  </si>
  <si>
    <t>6.2.</t>
  </si>
  <si>
    <t>6.3.</t>
  </si>
  <si>
    <t>6.4.</t>
  </si>
  <si>
    <t>6.5.</t>
  </si>
  <si>
    <t>6.6.</t>
  </si>
  <si>
    <t>6.7.</t>
  </si>
  <si>
    <t>6.8.</t>
  </si>
  <si>
    <t>Elszámolható költség Tisza Volán (ÁFA nélkül)</t>
  </si>
  <si>
    <t>Elszámolható költség Csongrádi Kistérség Többcélú Társulása (ÁFA-val)</t>
  </si>
  <si>
    <t>Projekt elszámolható költség összesen</t>
  </si>
  <si>
    <t>fedett buszváró építése a Csongrádi kistérségben</t>
  </si>
  <si>
    <t>dinamikus utastájékoztatás autóbuszokon</t>
  </si>
  <si>
    <t>Tájékoztatás és nyilvánosság biztosítása</t>
  </si>
  <si>
    <t>Projektszintű könyvvizsgálat</t>
  </si>
  <si>
    <t>Kötelezően megvalósítandó tevékenységek</t>
  </si>
  <si>
    <t>Csongrádi Kistérség Többcélú Társulása</t>
  </si>
  <si>
    <t>Tisza Volán Zrt.</t>
  </si>
  <si>
    <t>megvalósító konzorciumi tag</t>
  </si>
  <si>
    <t>ár (eFt)</t>
  </si>
  <si>
    <t>egységár (eFt)</t>
  </si>
  <si>
    <t>DAOP-3.2.1/A-11-2011 Közösségi közlekedés fejlesztése tárgyú pályázat első költségbecslése (2012. január 23.)</t>
  </si>
  <si>
    <t>kerékpártároló 2 helyre: Csongrád, Bokros - ha KKKKR akkor C ponthoz</t>
  </si>
  <si>
    <t>DAOP-3.2.1/A-11-2011 Közösségi közlekedés fejlesztése tárgyú pályázat első költségbecslése (2012. január 30.)</t>
  </si>
  <si>
    <t>6.9.</t>
  </si>
  <si>
    <t>utaskártya</t>
  </si>
  <si>
    <t>Csongrád, Felgyő, Tömörkény, Csanytelek</t>
  </si>
  <si>
    <t>Csongrád,Bokros</t>
  </si>
  <si>
    <t>Csongrád, Szentes</t>
  </si>
  <si>
    <t xml:space="preserve">Szeged </t>
  </si>
  <si>
    <t>Szeged, Bakay N.u.48.</t>
  </si>
  <si>
    <t>Csongrád</t>
  </si>
  <si>
    <t>Szeged, Hódmezővásárhely, Makó, Szentes,Csongrád, Kistelek, Mórahalom, Sándorfalva autóbuszállomások elővételi pénztárai</t>
  </si>
  <si>
    <t>Csongrád helyi közlekedés</t>
  </si>
  <si>
    <t>Csongrádi kistérségben közlekedő autóbuszok</t>
  </si>
  <si>
    <t>Helyközi, távolsági, vidék helyi feladatot ellátó autóbuszok</t>
  </si>
  <si>
    <t>Mars tér?</t>
  </si>
  <si>
    <t>Csongrád helyi közlekedéshez kapcsolódóan, a meglévő menetrendre ráépülő, optimálisabb kihasználást célzó igényvezérelt közlekedés</t>
  </si>
  <si>
    <t>Fejlesztéssel érintett települések (összesen 12)</t>
  </si>
  <si>
    <t>6 db. fedett buszváró kialakítása Csongrád autóbusz állomáson</t>
  </si>
  <si>
    <t>értékesítési és elszámoló központ, háttérszolgátatások - szoftver</t>
  </si>
  <si>
    <t>értékesítési és elszámoló központ, háttérszolgátatások - hardver</t>
  </si>
  <si>
    <t>Témafelelős</t>
  </si>
  <si>
    <t>Molnár József - Szabó Ferenc</t>
  </si>
  <si>
    <t>Káity Károly</t>
  </si>
  <si>
    <t>Sineger Attila</t>
  </si>
  <si>
    <t>Rókus István</t>
  </si>
  <si>
    <t>Csongrád megye</t>
  </si>
  <si>
    <t>Csongrádi Kistérség</t>
  </si>
  <si>
    <t>3.3.</t>
  </si>
  <si>
    <t>Kistelek</t>
  </si>
  <si>
    <t>Kültéri utcabútor (padok) elhelyezése Kistelek autóbuszállomáson</t>
  </si>
  <si>
    <t>fedett buszváró építése a Csongrádi kistérségben (felépítmény)</t>
  </si>
  <si>
    <t>elővételi funkcionalitást biztosító készülékek Volán elővételi pénztárakban</t>
  </si>
  <si>
    <t>tájékoztatás és nyilvánosság biztosítása</t>
  </si>
  <si>
    <t>projektszintű könyvvizsgálat</t>
  </si>
  <si>
    <t>közbeszerzési költségek (hirdetmény díjak, közbeszerzési tanácsadó) Tisza Volán</t>
  </si>
  <si>
    <t>közbeszerzési költségek (hirdetmény díjak, közbeszerzési tanácsadó) Csongrád</t>
  </si>
  <si>
    <t>Ötvös Tamás (Csongrád Kistérség)
Molnár József - Szabó Ferenc</t>
  </si>
  <si>
    <t>Rókus István - Sineger Attila</t>
  </si>
  <si>
    <t>Szeged, Hódmezővásárhely, Makó, Szentes,Csongrád, Kistelek, 
Mórahalom, Sándorfalva autóbuszállomások elővételi pénztárai</t>
  </si>
  <si>
    <t>Rókus István (Bobály Györgynével egyeztet)</t>
  </si>
  <si>
    <t>Csongrád helyi közlekedéshez kapcsolódóan, a meglévő menetrendre 
ráépülő, optimálisabb kihasználást célzó igényvezérelt közlekedés</t>
  </si>
  <si>
    <t>Csongrád Dózsa György tér Posta felőli, önkormányzati tulajdonú út újraaszfaltozása</t>
  </si>
  <si>
    <t>kerékpártároló Bokros</t>
  </si>
  <si>
    <t>kerékpártároló Csongrád autóbuszpályaudvar melleti területen (fedett)</t>
  </si>
  <si>
    <t>füvesítés és/vagy cserjeültetés, fasor telepítés a csongrádi kerékprártároló
helyszínén</t>
  </si>
  <si>
    <t>7.1.</t>
  </si>
  <si>
    <t>7.2.</t>
  </si>
  <si>
    <t>7.3.</t>
  </si>
  <si>
    <t>7.4.</t>
  </si>
  <si>
    <t>7.5.</t>
  </si>
  <si>
    <t>7.6.</t>
  </si>
  <si>
    <t>7.7.</t>
  </si>
  <si>
    <t>7.8.</t>
  </si>
  <si>
    <t>11.1.</t>
  </si>
  <si>
    <t>11.2.</t>
  </si>
  <si>
    <t>Bokros</t>
  </si>
  <si>
    <t>Csongrád, Dózsa György tér</t>
  </si>
  <si>
    <t>Fejlesztéssel érintett települések (összesen 17)</t>
  </si>
  <si>
    <t>Tervezett költség összesen:</t>
  </si>
  <si>
    <r>
      <rPr>
        <b/>
        <sz val="12"/>
        <color indexed="8"/>
        <rFont val="Calibri"/>
        <family val="2"/>
      </rPr>
      <t>2. számú melléklet:</t>
    </r>
    <r>
      <rPr>
        <sz val="12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DAOP-3.2.1/A-11-2011 Közösségi közlekedés fejlesztése tárgyú pályázat költségbecslése</t>
    </r>
  </si>
  <si>
    <t>526.315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</si>
</sst>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3" fillId="0" borderId="0" xfId="0" applyFont="1" applyAlignment="1">
      <alignment/>
    </xf>
    <xf numFmtId="3" fontId="0" fillId="0" borderId="0" xfId="0" applyNumberFormat="1" applyAlignment="1">
      <alignment horizontal="right" vertical="center"/>
    </xf>
    <xf numFmtId="3" fontId="0" fillId="0" borderId="0" xfId="40" applyNumberFormat="1" applyFont="1" applyAlignment="1">
      <alignment horizontal="right" vertical="center"/>
    </xf>
    <xf numFmtId="3" fontId="33" fillId="0" borderId="0" xfId="0" applyNumberFormat="1" applyFont="1" applyAlignment="1">
      <alignment horizontal="right" vertical="center"/>
    </xf>
    <xf numFmtId="3" fontId="33" fillId="0" borderId="0" xfId="40" applyNumberFormat="1" applyFont="1" applyAlignment="1">
      <alignment horizontal="right" vertical="center"/>
    </xf>
    <xf numFmtId="3" fontId="0" fillId="33" borderId="0" xfId="0" applyNumberFormat="1" applyFill="1" applyAlignment="1">
      <alignment horizontal="right" vertical="center"/>
    </xf>
    <xf numFmtId="3" fontId="33" fillId="0" borderId="0" xfId="0" applyNumberFormat="1" applyFont="1" applyAlignment="1">
      <alignment horizontal="center" vertical="center"/>
    </xf>
    <xf numFmtId="3" fontId="33" fillId="0" borderId="0" xfId="40" applyNumberFormat="1" applyFont="1" applyAlignment="1">
      <alignment horizontal="center" vertical="center"/>
    </xf>
    <xf numFmtId="0" fontId="33" fillId="10" borderId="0" xfId="0" applyFont="1" applyFill="1" applyAlignment="1">
      <alignment/>
    </xf>
    <xf numFmtId="3" fontId="33" fillId="10" borderId="0" xfId="0" applyNumberFormat="1" applyFont="1" applyFill="1" applyAlignment="1">
      <alignment horizontal="right" vertical="center"/>
    </xf>
    <xf numFmtId="3" fontId="33" fillId="10" borderId="0" xfId="40" applyNumberFormat="1" applyFont="1" applyFill="1" applyAlignment="1">
      <alignment horizontal="right" vertical="center"/>
    </xf>
    <xf numFmtId="0" fontId="33" fillId="10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0" borderId="0" xfId="0" applyFill="1" applyAlignment="1">
      <alignment/>
    </xf>
    <xf numFmtId="3" fontId="0" fillId="10" borderId="0" xfId="0" applyNumberFormat="1" applyFill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right" vertical="center"/>
    </xf>
    <xf numFmtId="3" fontId="0" fillId="0" borderId="0" xfId="55" applyNumberFormat="1" applyAlignment="1">
      <alignment horizontal="right" vertical="center"/>
      <protection/>
    </xf>
    <xf numFmtId="0" fontId="33" fillId="0" borderId="0" xfId="0" applyFont="1" applyAlignment="1">
      <alignment horizontal="left" vertical="center"/>
    </xf>
    <xf numFmtId="3" fontId="33" fillId="0" borderId="0" xfId="0" applyNumberFormat="1" applyFont="1" applyAlignment="1">
      <alignment horizontal="left" vertical="center"/>
    </xf>
    <xf numFmtId="3" fontId="33" fillId="0" borderId="0" xfId="40" applyNumberFormat="1" applyFont="1" applyAlignment="1">
      <alignment horizontal="left" vertical="center"/>
    </xf>
    <xf numFmtId="0" fontId="33" fillId="10" borderId="0" xfId="0" applyFont="1" applyFill="1" applyAlignment="1">
      <alignment horizontal="left" vertical="center"/>
    </xf>
    <xf numFmtId="3" fontId="33" fillId="10" borderId="0" xfId="0" applyNumberFormat="1" applyFont="1" applyFill="1" applyAlignment="1">
      <alignment horizontal="left" vertical="center"/>
    </xf>
    <xf numFmtId="3" fontId="33" fillId="10" borderId="0" xfId="40" applyNumberFormat="1" applyFont="1" applyFill="1" applyAlignment="1">
      <alignment horizontal="left" vertical="center"/>
    </xf>
    <xf numFmtId="0" fontId="0" fillId="10" borderId="0" xfId="0" applyFill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55" applyAlignment="1">
      <alignment horizontal="left" vertical="center"/>
      <protection/>
    </xf>
    <xf numFmtId="3" fontId="0" fillId="10" borderId="0" xfId="0" applyNumberFormat="1" applyFill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55" applyNumberFormat="1" applyFont="1" applyAlignment="1">
      <alignment horizontal="left" vertical="center"/>
      <protection/>
    </xf>
    <xf numFmtId="3" fontId="0" fillId="10" borderId="0" xfId="40" applyNumberFormat="1" applyFont="1" applyFill="1" applyAlignment="1">
      <alignment horizontal="right" vertical="center"/>
    </xf>
    <xf numFmtId="0" fontId="37" fillId="0" borderId="0" xfId="0" applyFont="1" applyAlignment="1">
      <alignment horizontal="left" vertical="center"/>
    </xf>
    <xf numFmtId="0" fontId="3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6.8515625" style="3" customWidth="1"/>
    <col min="2" max="2" width="63.57421875" style="0" bestFit="1" customWidth="1"/>
    <col min="3" max="3" width="9.140625" style="6" customWidth="1"/>
    <col min="4" max="5" width="14.7109375" style="6" customWidth="1"/>
    <col min="6" max="6" width="36.28125" style="0" bestFit="1" customWidth="1"/>
  </cols>
  <sheetData>
    <row r="1" spans="1:6" ht="15">
      <c r="A1" s="42" t="s">
        <v>55</v>
      </c>
      <c r="B1" s="42"/>
      <c r="C1" s="42"/>
      <c r="D1" s="42"/>
      <c r="E1" s="42"/>
      <c r="F1" s="42"/>
    </row>
    <row r="3" spans="1:6" ht="15">
      <c r="A3" s="2" t="s">
        <v>0</v>
      </c>
      <c r="B3" s="5" t="s">
        <v>11</v>
      </c>
      <c r="C3" s="11" t="s">
        <v>9</v>
      </c>
      <c r="D3" s="11" t="s">
        <v>54</v>
      </c>
      <c r="E3" s="12" t="s">
        <v>53</v>
      </c>
      <c r="F3" s="12" t="s">
        <v>52</v>
      </c>
    </row>
    <row r="4" spans="1:6" ht="15">
      <c r="A4" s="16" t="s">
        <v>12</v>
      </c>
      <c r="B4" s="13" t="s">
        <v>13</v>
      </c>
      <c r="C4" s="14"/>
      <c r="D4" s="14"/>
      <c r="E4" s="15"/>
      <c r="F4" s="18"/>
    </row>
    <row r="5" spans="1:6" ht="15">
      <c r="A5" s="20" t="s">
        <v>1</v>
      </c>
      <c r="B5" t="s">
        <v>45</v>
      </c>
      <c r="C5" s="6">
        <v>5</v>
      </c>
      <c r="D5" s="6">
        <f>600*1.27</f>
        <v>762</v>
      </c>
      <c r="E5" s="7">
        <f>C5*D5</f>
        <v>3810</v>
      </c>
      <c r="F5" t="s">
        <v>50</v>
      </c>
    </row>
    <row r="6" spans="1:6" ht="15">
      <c r="A6" s="20" t="s">
        <v>2</v>
      </c>
      <c r="B6" t="s">
        <v>29</v>
      </c>
      <c r="C6" s="6">
        <v>1</v>
      </c>
      <c r="D6" s="6">
        <v>15000</v>
      </c>
      <c r="E6" s="7">
        <f>C6*D6</f>
        <v>15000</v>
      </c>
      <c r="F6" t="s">
        <v>50</v>
      </c>
    </row>
    <row r="7" spans="1:6" ht="15">
      <c r="A7" s="20" t="s">
        <v>30</v>
      </c>
      <c r="B7" t="s">
        <v>56</v>
      </c>
      <c r="C7" s="6">
        <v>2</v>
      </c>
      <c r="D7" s="6">
        <v>500</v>
      </c>
      <c r="E7" s="7">
        <f>C7*D7</f>
        <v>1000</v>
      </c>
      <c r="F7" t="s">
        <v>50</v>
      </c>
    </row>
    <row r="8" spans="1:6" ht="15">
      <c r="A8" s="20" t="s">
        <v>31</v>
      </c>
      <c r="B8" t="s">
        <v>28</v>
      </c>
      <c r="C8" s="6">
        <v>1</v>
      </c>
      <c r="D8" s="6">
        <v>1500</v>
      </c>
      <c r="E8" s="7">
        <f>C8*D8</f>
        <v>1500</v>
      </c>
      <c r="F8" t="s">
        <v>50</v>
      </c>
    </row>
    <row r="9" spans="1:6" ht="15">
      <c r="A9" s="16" t="s">
        <v>10</v>
      </c>
      <c r="B9" s="13" t="s">
        <v>14</v>
      </c>
      <c r="C9" s="14"/>
      <c r="D9" s="14"/>
      <c r="E9" s="15"/>
      <c r="F9" s="18"/>
    </row>
    <row r="10" spans="1:6" ht="15">
      <c r="A10" s="20" t="s">
        <v>3</v>
      </c>
      <c r="B10" t="s">
        <v>26</v>
      </c>
      <c r="D10" s="10"/>
      <c r="E10" s="10"/>
      <c r="F10" t="s">
        <v>51</v>
      </c>
    </row>
    <row r="11" spans="1:6" ht="15">
      <c r="A11" s="20" t="s">
        <v>32</v>
      </c>
      <c r="B11" t="s">
        <v>27</v>
      </c>
      <c r="C11" s="6">
        <v>2</v>
      </c>
      <c r="D11" s="6">
        <v>3000</v>
      </c>
      <c r="E11" s="7">
        <f>C11*D11</f>
        <v>6000</v>
      </c>
      <c r="F11" t="s">
        <v>51</v>
      </c>
    </row>
    <row r="12" spans="1:6" ht="15">
      <c r="A12" s="20" t="s">
        <v>33</v>
      </c>
      <c r="B12" t="s">
        <v>46</v>
      </c>
      <c r="C12" s="6">
        <v>50</v>
      </c>
      <c r="D12" s="6">
        <v>250</v>
      </c>
      <c r="E12" s="7">
        <f>C12*D12</f>
        <v>12500</v>
      </c>
      <c r="F12" t="s">
        <v>51</v>
      </c>
    </row>
    <row r="13" spans="1:6" ht="15">
      <c r="A13" s="16" t="s">
        <v>16</v>
      </c>
      <c r="B13" s="13" t="s">
        <v>15</v>
      </c>
      <c r="C13" s="14"/>
      <c r="D13" s="14"/>
      <c r="E13" s="15"/>
      <c r="F13" s="18"/>
    </row>
    <row r="14" spans="1:6" ht="15">
      <c r="A14" s="20" t="s">
        <v>34</v>
      </c>
      <c r="B14" t="s">
        <v>17</v>
      </c>
      <c r="C14" s="6">
        <v>290</v>
      </c>
      <c r="D14" s="6">
        <v>1000</v>
      </c>
      <c r="E14" s="7">
        <f aca="true" t="shared" si="0" ref="E14:E21">C14*D14</f>
        <v>290000</v>
      </c>
      <c r="F14" t="s">
        <v>51</v>
      </c>
    </row>
    <row r="15" spans="1:6" ht="15">
      <c r="A15" s="20" t="s">
        <v>35</v>
      </c>
      <c r="B15" t="s">
        <v>18</v>
      </c>
      <c r="C15" s="6">
        <v>35</v>
      </c>
      <c r="D15" s="6">
        <v>1000</v>
      </c>
      <c r="E15" s="7">
        <f t="shared" si="0"/>
        <v>35000</v>
      </c>
      <c r="F15" t="s">
        <v>51</v>
      </c>
    </row>
    <row r="16" spans="1:6" ht="15">
      <c r="A16" s="20" t="s">
        <v>36</v>
      </c>
      <c r="B16" t="s">
        <v>19</v>
      </c>
      <c r="C16" s="6">
        <v>80</v>
      </c>
      <c r="D16" s="6">
        <v>500</v>
      </c>
      <c r="E16" s="7">
        <f t="shared" si="0"/>
        <v>40000</v>
      </c>
      <c r="F16" t="s">
        <v>51</v>
      </c>
    </row>
    <row r="17" spans="1:6" ht="15">
      <c r="A17" s="20" t="s">
        <v>37</v>
      </c>
      <c r="B17" t="s">
        <v>20</v>
      </c>
      <c r="C17" s="6">
        <v>15</v>
      </c>
      <c r="D17" s="6">
        <v>400</v>
      </c>
      <c r="E17" s="7">
        <f t="shared" si="0"/>
        <v>6000</v>
      </c>
      <c r="F17" t="s">
        <v>51</v>
      </c>
    </row>
    <row r="18" spans="1:6" ht="15">
      <c r="A18" s="20" t="s">
        <v>38</v>
      </c>
      <c r="B18" t="s">
        <v>21</v>
      </c>
      <c r="C18" s="6">
        <v>10</v>
      </c>
      <c r="D18" s="6">
        <v>13000</v>
      </c>
      <c r="E18" s="7">
        <f t="shared" si="0"/>
        <v>130000</v>
      </c>
      <c r="F18" t="s">
        <v>51</v>
      </c>
    </row>
    <row r="19" spans="1:6" ht="15">
      <c r="A19" s="20" t="s">
        <v>39</v>
      </c>
      <c r="B19" t="s">
        <v>22</v>
      </c>
      <c r="C19" s="6">
        <v>2</v>
      </c>
      <c r="D19" s="6">
        <v>5000</v>
      </c>
      <c r="E19" s="7">
        <f t="shared" si="0"/>
        <v>10000</v>
      </c>
      <c r="F19" t="s">
        <v>51</v>
      </c>
    </row>
    <row r="20" spans="1:6" ht="15">
      <c r="A20" s="20" t="s">
        <v>40</v>
      </c>
      <c r="B20" t="s">
        <v>24</v>
      </c>
      <c r="C20" s="6">
        <v>1</v>
      </c>
      <c r="D20" s="6">
        <v>20000</v>
      </c>
      <c r="E20" s="7">
        <f t="shared" si="0"/>
        <v>20000</v>
      </c>
      <c r="F20" t="s">
        <v>51</v>
      </c>
    </row>
    <row r="21" spans="1:6" ht="15">
      <c r="A21" s="20" t="s">
        <v>41</v>
      </c>
      <c r="B21" t="s">
        <v>23</v>
      </c>
      <c r="C21" s="6">
        <v>1</v>
      </c>
      <c r="D21" s="6">
        <v>60000</v>
      </c>
      <c r="E21" s="7">
        <f t="shared" si="0"/>
        <v>60000</v>
      </c>
      <c r="F21" t="s">
        <v>51</v>
      </c>
    </row>
    <row r="22" spans="1:6" ht="15">
      <c r="A22" s="20" t="s">
        <v>5</v>
      </c>
      <c r="B22" t="s">
        <v>25</v>
      </c>
      <c r="D22" s="10"/>
      <c r="E22" s="10"/>
      <c r="F22" t="s">
        <v>51</v>
      </c>
    </row>
    <row r="23" spans="1:6" ht="15">
      <c r="A23" s="16"/>
      <c r="B23" s="13" t="s">
        <v>49</v>
      </c>
      <c r="C23" s="14"/>
      <c r="D23" s="14"/>
      <c r="E23" s="15"/>
      <c r="F23" s="18"/>
    </row>
    <row r="24" spans="1:6" ht="15">
      <c r="A24" s="20" t="s">
        <v>6</v>
      </c>
      <c r="B24" t="s">
        <v>47</v>
      </c>
      <c r="D24" s="10"/>
      <c r="E24" s="10"/>
      <c r="F24" t="s">
        <v>51</v>
      </c>
    </row>
    <row r="25" spans="1:6" ht="15">
      <c r="A25" s="20" t="s">
        <v>7</v>
      </c>
      <c r="B25" t="s">
        <v>48</v>
      </c>
      <c r="D25" s="10"/>
      <c r="E25" s="10"/>
      <c r="F25" t="s">
        <v>51</v>
      </c>
    </row>
    <row r="26" spans="1:6" ht="15">
      <c r="A26" s="17"/>
      <c r="B26" s="13" t="s">
        <v>44</v>
      </c>
      <c r="C26" s="19"/>
      <c r="D26" s="19"/>
      <c r="E26" s="15">
        <f>SUM(E5:E8,E10:E12,E14:E22,E24:E25)</f>
        <v>630810</v>
      </c>
      <c r="F26" s="18"/>
    </row>
    <row r="27" ht="15">
      <c r="E27" s="7"/>
    </row>
    <row r="28" spans="2:5" ht="15">
      <c r="B28" s="5" t="s">
        <v>42</v>
      </c>
      <c r="C28" s="8"/>
      <c r="D28" s="8"/>
      <c r="E28" s="9">
        <f>SUM(E10:E12,E14:E22,E24:E25)</f>
        <v>609500</v>
      </c>
    </row>
    <row r="29" spans="2:5" ht="15">
      <c r="B29" s="5" t="s">
        <v>43</v>
      </c>
      <c r="C29" s="8"/>
      <c r="D29" s="8"/>
      <c r="E29" s="8">
        <f>SUM(E5:E8)</f>
        <v>21310</v>
      </c>
    </row>
    <row r="30" ht="15">
      <c r="E30" s="7"/>
    </row>
    <row r="32" ht="15">
      <c r="E32" s="7"/>
    </row>
    <row r="33" ht="15">
      <c r="E33" s="7"/>
    </row>
    <row r="38" ht="15">
      <c r="E38" s="7"/>
    </row>
    <row r="39" ht="15">
      <c r="E39" s="7"/>
    </row>
    <row r="40" ht="15">
      <c r="E40" s="7"/>
    </row>
    <row r="41" ht="15">
      <c r="E41" s="7"/>
    </row>
    <row r="42" ht="15">
      <c r="E42" s="7"/>
    </row>
    <row r="43" ht="15">
      <c r="E43" s="7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6.8515625" style="3" customWidth="1"/>
    <col min="2" max="2" width="63.57421875" style="0" bestFit="1" customWidth="1"/>
    <col min="3" max="3" width="9.140625" style="6" customWidth="1"/>
    <col min="4" max="5" width="14.7109375" style="6" customWidth="1"/>
    <col min="6" max="6" width="26.8515625" style="0" bestFit="1" customWidth="1"/>
    <col min="7" max="7" width="49.7109375" style="0" customWidth="1"/>
  </cols>
  <sheetData>
    <row r="1" spans="1:6" ht="15">
      <c r="A1" s="42" t="s">
        <v>57</v>
      </c>
      <c r="B1" s="42"/>
      <c r="C1" s="42"/>
      <c r="D1" s="42"/>
      <c r="E1" s="42"/>
      <c r="F1" s="42"/>
    </row>
    <row r="3" spans="1:7" ht="15">
      <c r="A3" s="2" t="s">
        <v>0</v>
      </c>
      <c r="B3" s="5" t="s">
        <v>11</v>
      </c>
      <c r="C3" s="11" t="s">
        <v>9</v>
      </c>
      <c r="D3" s="11" t="s">
        <v>54</v>
      </c>
      <c r="E3" s="12" t="s">
        <v>53</v>
      </c>
      <c r="F3" s="12" t="s">
        <v>52</v>
      </c>
      <c r="G3" s="12" t="s">
        <v>72</v>
      </c>
    </row>
    <row r="4" spans="1:6" ht="15">
      <c r="A4" s="16" t="s">
        <v>12</v>
      </c>
      <c r="B4" s="13" t="s">
        <v>13</v>
      </c>
      <c r="C4" s="14"/>
      <c r="D4" s="14"/>
      <c r="E4" s="15"/>
      <c r="F4" s="18"/>
    </row>
    <row r="5" spans="1:7" ht="15">
      <c r="A5" s="20" t="s">
        <v>1</v>
      </c>
      <c r="B5" t="s">
        <v>45</v>
      </c>
      <c r="C5" s="6">
        <v>5</v>
      </c>
      <c r="D5" s="6">
        <f>600*1.27</f>
        <v>762</v>
      </c>
      <c r="E5" s="7">
        <f>C5*D5</f>
        <v>3810</v>
      </c>
      <c r="G5" t="s">
        <v>60</v>
      </c>
    </row>
    <row r="6" spans="1:7" ht="15">
      <c r="A6" s="20" t="s">
        <v>2</v>
      </c>
      <c r="B6" s="23" t="s">
        <v>73</v>
      </c>
      <c r="C6" s="6">
        <v>1</v>
      </c>
      <c r="D6" s="6">
        <v>15000</v>
      </c>
      <c r="E6" s="7">
        <f>C6*D6</f>
        <v>15000</v>
      </c>
      <c r="G6" t="s">
        <v>65</v>
      </c>
    </row>
    <row r="7" spans="1:7" ht="15">
      <c r="A7" s="20" t="s">
        <v>30</v>
      </c>
      <c r="B7" t="s">
        <v>56</v>
      </c>
      <c r="C7" s="6">
        <v>2</v>
      </c>
      <c r="D7" s="6">
        <v>500</v>
      </c>
      <c r="E7" s="7">
        <f>C7*D7</f>
        <v>1000</v>
      </c>
      <c r="G7" t="s">
        <v>61</v>
      </c>
    </row>
    <row r="8" spans="1:7" ht="15">
      <c r="A8" s="20" t="s">
        <v>31</v>
      </c>
      <c r="B8" t="s">
        <v>28</v>
      </c>
      <c r="C8" s="6">
        <v>1</v>
      </c>
      <c r="D8" s="6">
        <v>1500</v>
      </c>
      <c r="E8" s="7">
        <f>C8*D8</f>
        <v>1500</v>
      </c>
      <c r="G8" t="s">
        <v>65</v>
      </c>
    </row>
    <row r="9" spans="1:6" ht="15">
      <c r="A9" s="16" t="s">
        <v>10</v>
      </c>
      <c r="B9" s="13" t="s">
        <v>14</v>
      </c>
      <c r="C9" s="14"/>
      <c r="D9" s="14"/>
      <c r="E9" s="15"/>
      <c r="F9" s="18"/>
    </row>
    <row r="10" spans="1:7" ht="15">
      <c r="A10" s="20" t="s">
        <v>3</v>
      </c>
      <c r="B10" t="s">
        <v>26</v>
      </c>
      <c r="C10" s="6">
        <v>1</v>
      </c>
      <c r="D10" s="10">
        <v>3000</v>
      </c>
      <c r="E10" s="7">
        <f>C10*D10</f>
        <v>3000</v>
      </c>
      <c r="F10" t="s">
        <v>51</v>
      </c>
      <c r="G10" t="s">
        <v>67</v>
      </c>
    </row>
    <row r="11" spans="1:7" ht="15">
      <c r="A11" s="20" t="s">
        <v>32</v>
      </c>
      <c r="B11" t="s">
        <v>27</v>
      </c>
      <c r="C11" s="6">
        <v>2</v>
      </c>
      <c r="D11" s="6">
        <v>3000</v>
      </c>
      <c r="E11" s="7">
        <f>C11*D11</f>
        <v>6000</v>
      </c>
      <c r="F11" t="s">
        <v>51</v>
      </c>
      <c r="G11" t="s">
        <v>62</v>
      </c>
    </row>
    <row r="12" spans="1:7" ht="15">
      <c r="A12" s="20" t="s">
        <v>33</v>
      </c>
      <c r="B12" t="s">
        <v>46</v>
      </c>
      <c r="C12" s="6">
        <v>50</v>
      </c>
      <c r="D12" s="6">
        <v>250</v>
      </c>
      <c r="E12" s="7">
        <f>C12*D12</f>
        <v>12500</v>
      </c>
      <c r="F12" t="s">
        <v>51</v>
      </c>
      <c r="G12" t="s">
        <v>68</v>
      </c>
    </row>
    <row r="13" spans="1:6" ht="15">
      <c r="A13" s="16" t="s">
        <v>16</v>
      </c>
      <c r="B13" s="13" t="s">
        <v>15</v>
      </c>
      <c r="C13" s="14"/>
      <c r="D13" s="14"/>
      <c r="E13" s="15"/>
      <c r="F13" s="18"/>
    </row>
    <row r="14" spans="1:7" ht="15">
      <c r="A14" s="20" t="s">
        <v>34</v>
      </c>
      <c r="B14" t="s">
        <v>17</v>
      </c>
      <c r="C14" s="6">
        <v>290</v>
      </c>
      <c r="D14" s="6">
        <v>1000</v>
      </c>
      <c r="E14" s="7">
        <f aca="true" t="shared" si="0" ref="E14:E26">C14*D14</f>
        <v>290000</v>
      </c>
      <c r="F14" t="s">
        <v>51</v>
      </c>
      <c r="G14" t="s">
        <v>69</v>
      </c>
    </row>
    <row r="15" spans="1:7" ht="15">
      <c r="A15" s="20" t="s">
        <v>35</v>
      </c>
      <c r="B15" t="s">
        <v>18</v>
      </c>
      <c r="C15" s="6">
        <v>20</v>
      </c>
      <c r="D15" s="6">
        <v>1000</v>
      </c>
      <c r="E15" s="7">
        <f t="shared" si="0"/>
        <v>20000</v>
      </c>
      <c r="F15" t="s">
        <v>51</v>
      </c>
      <c r="G15" t="s">
        <v>66</v>
      </c>
    </row>
    <row r="16" spans="1:6" ht="15">
      <c r="A16" s="20" t="s">
        <v>36</v>
      </c>
      <c r="B16" t="s">
        <v>19</v>
      </c>
      <c r="C16" s="6">
        <v>65</v>
      </c>
      <c r="D16" s="6">
        <v>500</v>
      </c>
      <c r="E16" s="7">
        <f t="shared" si="0"/>
        <v>32500</v>
      </c>
      <c r="F16" t="s">
        <v>51</v>
      </c>
    </row>
    <row r="17" spans="1:6" ht="15">
      <c r="A17" s="20" t="s">
        <v>37</v>
      </c>
      <c r="B17" t="s">
        <v>20</v>
      </c>
      <c r="C17" s="6">
        <v>10</v>
      </c>
      <c r="D17" s="6">
        <v>400</v>
      </c>
      <c r="E17" s="7">
        <f t="shared" si="0"/>
        <v>4000</v>
      </c>
      <c r="F17" t="s">
        <v>51</v>
      </c>
    </row>
    <row r="18" spans="1:7" ht="15">
      <c r="A18" s="20" t="s">
        <v>38</v>
      </c>
      <c r="B18" t="s">
        <v>21</v>
      </c>
      <c r="C18" s="6">
        <v>1</v>
      </c>
      <c r="D18" s="6">
        <v>8000</v>
      </c>
      <c r="E18" s="7">
        <f t="shared" si="0"/>
        <v>8000</v>
      </c>
      <c r="F18" t="s">
        <v>51</v>
      </c>
      <c r="G18" t="s">
        <v>70</v>
      </c>
    </row>
    <row r="19" spans="1:7" ht="15">
      <c r="A19" s="20" t="s">
        <v>39</v>
      </c>
      <c r="B19" t="s">
        <v>22</v>
      </c>
      <c r="C19" s="6">
        <v>2</v>
      </c>
      <c r="D19" s="6">
        <v>4000</v>
      </c>
      <c r="E19" s="7">
        <f t="shared" si="0"/>
        <v>8000</v>
      </c>
      <c r="F19" t="s">
        <v>51</v>
      </c>
      <c r="G19" t="s">
        <v>63</v>
      </c>
    </row>
    <row r="20" spans="1:7" ht="15">
      <c r="A20" s="20" t="s">
        <v>40</v>
      </c>
      <c r="B20" t="s">
        <v>24</v>
      </c>
      <c r="C20" s="6">
        <v>1</v>
      </c>
      <c r="D20" s="6">
        <v>20000</v>
      </c>
      <c r="E20" s="7">
        <f t="shared" si="0"/>
        <v>20000</v>
      </c>
      <c r="F20" t="s">
        <v>51</v>
      </c>
      <c r="G20" t="s">
        <v>64</v>
      </c>
    </row>
    <row r="21" spans="1:7" ht="15">
      <c r="A21" s="20" t="s">
        <v>41</v>
      </c>
      <c r="B21" t="s">
        <v>23</v>
      </c>
      <c r="C21" s="6">
        <v>1</v>
      </c>
      <c r="D21" s="6">
        <v>60000</v>
      </c>
      <c r="E21" s="7">
        <f t="shared" si="0"/>
        <v>60000</v>
      </c>
      <c r="F21" t="s">
        <v>51</v>
      </c>
      <c r="G21" t="s">
        <v>64</v>
      </c>
    </row>
    <row r="22" spans="1:6" ht="15">
      <c r="A22" s="21" t="s">
        <v>58</v>
      </c>
      <c r="B22" t="s">
        <v>59</v>
      </c>
      <c r="C22" s="6">
        <v>55000</v>
      </c>
      <c r="D22" s="22">
        <v>0.6</v>
      </c>
      <c r="E22" s="7">
        <f t="shared" si="0"/>
        <v>33000</v>
      </c>
      <c r="F22" t="s">
        <v>51</v>
      </c>
    </row>
    <row r="23" spans="1:7" ht="15">
      <c r="A23" s="20" t="s">
        <v>5</v>
      </c>
      <c r="B23" t="s">
        <v>25</v>
      </c>
      <c r="C23" s="6">
        <v>1</v>
      </c>
      <c r="D23" s="10">
        <v>5000</v>
      </c>
      <c r="E23" s="10">
        <f t="shared" si="0"/>
        <v>5000</v>
      </c>
      <c r="F23" t="s">
        <v>51</v>
      </c>
      <c r="G23" t="s">
        <v>71</v>
      </c>
    </row>
    <row r="24" spans="1:6" ht="15">
      <c r="A24" s="16"/>
      <c r="B24" s="13" t="s">
        <v>49</v>
      </c>
      <c r="C24" s="14"/>
      <c r="D24" s="14"/>
      <c r="E24" s="15"/>
      <c r="F24" s="18"/>
    </row>
    <row r="25" spans="1:6" ht="15">
      <c r="A25" s="20" t="s">
        <v>6</v>
      </c>
      <c r="B25" t="s">
        <v>47</v>
      </c>
      <c r="C25" s="6">
        <v>1</v>
      </c>
      <c r="D25" s="10">
        <v>2000</v>
      </c>
      <c r="E25" s="7">
        <f t="shared" si="0"/>
        <v>2000</v>
      </c>
      <c r="F25" t="s">
        <v>51</v>
      </c>
    </row>
    <row r="26" spans="1:6" ht="15">
      <c r="A26" s="20" t="s">
        <v>7</v>
      </c>
      <c r="B26" t="s">
        <v>48</v>
      </c>
      <c r="C26" s="6">
        <v>1</v>
      </c>
      <c r="D26" s="10">
        <v>1000</v>
      </c>
      <c r="E26" s="7">
        <f t="shared" si="0"/>
        <v>1000</v>
      </c>
      <c r="F26" t="s">
        <v>51</v>
      </c>
    </row>
    <row r="27" spans="1:6" ht="15">
      <c r="A27" s="17"/>
      <c r="B27" s="13" t="s">
        <v>44</v>
      </c>
      <c r="C27" s="19"/>
      <c r="D27" s="19"/>
      <c r="E27" s="15">
        <f>SUM(E5:E8,E10:E12,E14:E23,E25:E26)</f>
        <v>526310</v>
      </c>
      <c r="F27" s="18"/>
    </row>
    <row r="28" ht="15">
      <c r="E28" s="7"/>
    </row>
    <row r="29" spans="2:5" ht="15">
      <c r="B29" s="5" t="s">
        <v>42</v>
      </c>
      <c r="C29" s="8"/>
      <c r="D29" s="8"/>
      <c r="E29" s="9">
        <f>SUM(E10:E12,E14:E23,E25:E26)</f>
        <v>505000</v>
      </c>
    </row>
    <row r="30" spans="2:5" ht="15">
      <c r="B30" s="5" t="s">
        <v>43</v>
      </c>
      <c r="C30" s="8"/>
      <c r="D30" s="8"/>
      <c r="E30" s="8">
        <f>SUM(E5:E8)</f>
        <v>21310</v>
      </c>
    </row>
    <row r="31" ht="15">
      <c r="E31" s="7"/>
    </row>
    <row r="33" ht="15">
      <c r="E33" s="7"/>
    </row>
    <row r="34" ht="15">
      <c r="E34" s="7"/>
    </row>
    <row r="39" ht="15">
      <c r="E39" s="7"/>
    </row>
    <row r="40" ht="15">
      <c r="E40" s="7"/>
    </row>
    <row r="41" ht="15">
      <c r="E41" s="7"/>
    </row>
    <row r="42" ht="15">
      <c r="E42" s="7"/>
    </row>
    <row r="43" ht="15">
      <c r="E43" s="7"/>
    </row>
    <row r="44" ht="15">
      <c r="E44" s="7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22">
      <selection activeCell="E31" sqref="E31"/>
    </sheetView>
  </sheetViews>
  <sheetFormatPr defaultColWidth="9.140625" defaultRowHeight="15"/>
  <cols>
    <col min="1" max="1" width="4.140625" style="0" bestFit="1" customWidth="1"/>
    <col min="2" max="2" width="74.140625" style="0" bestFit="1" customWidth="1"/>
    <col min="3" max="3" width="6.421875" style="0" bestFit="1" customWidth="1"/>
    <col min="4" max="4" width="13.7109375" style="0" bestFit="1" customWidth="1"/>
    <col min="5" max="5" width="8.00390625" style="0" bestFit="1" customWidth="1"/>
    <col min="6" max="6" width="26.8515625" style="0" bestFit="1" customWidth="1"/>
    <col min="7" max="7" width="40.57421875" style="0" bestFit="1" customWidth="1"/>
    <col min="8" max="8" width="64.421875" style="0" bestFit="1" customWidth="1"/>
  </cols>
  <sheetData>
    <row r="1" spans="1:8" ht="15.75">
      <c r="A1" s="43" t="s">
        <v>115</v>
      </c>
      <c r="B1" s="42"/>
      <c r="C1" s="42"/>
      <c r="D1" s="42"/>
      <c r="E1" s="42"/>
      <c r="F1" s="42"/>
      <c r="G1" s="42"/>
      <c r="H1" s="42"/>
    </row>
    <row r="2" spans="1:5" ht="15">
      <c r="A2" s="3"/>
      <c r="C2" s="6"/>
      <c r="D2" s="6"/>
      <c r="E2" s="6"/>
    </row>
    <row r="3" spans="1:8" ht="15">
      <c r="A3" s="26" t="s">
        <v>0</v>
      </c>
      <c r="B3" s="26" t="s">
        <v>11</v>
      </c>
      <c r="C3" s="27" t="s">
        <v>9</v>
      </c>
      <c r="D3" s="27" t="s">
        <v>54</v>
      </c>
      <c r="E3" s="28" t="s">
        <v>53</v>
      </c>
      <c r="F3" s="28" t="s">
        <v>52</v>
      </c>
      <c r="G3" s="28" t="s">
        <v>76</v>
      </c>
      <c r="H3" s="28" t="s">
        <v>113</v>
      </c>
    </row>
    <row r="4" spans="1:8" ht="15">
      <c r="A4" s="29" t="s">
        <v>12</v>
      </c>
      <c r="B4" s="29" t="s">
        <v>13</v>
      </c>
      <c r="C4" s="30"/>
      <c r="D4" s="30"/>
      <c r="E4" s="31"/>
      <c r="F4" s="32"/>
      <c r="G4" s="32"/>
      <c r="H4" s="32"/>
    </row>
    <row r="5" spans="1:8" ht="30">
      <c r="A5" s="33" t="s">
        <v>1</v>
      </c>
      <c r="B5" s="1" t="s">
        <v>86</v>
      </c>
      <c r="C5" s="6">
        <v>5</v>
      </c>
      <c r="D5" s="6">
        <f>600*1.27</f>
        <v>762</v>
      </c>
      <c r="E5" s="7">
        <f>C5*D5</f>
        <v>3810</v>
      </c>
      <c r="F5" s="1" t="s">
        <v>82</v>
      </c>
      <c r="G5" s="4" t="s">
        <v>92</v>
      </c>
      <c r="H5" s="1" t="s">
        <v>60</v>
      </c>
    </row>
    <row r="6" spans="1:8" ht="30">
      <c r="A6" s="33" t="s">
        <v>2</v>
      </c>
      <c r="B6" s="35" t="s">
        <v>97</v>
      </c>
      <c r="C6" s="6">
        <v>1</v>
      </c>
      <c r="D6" s="6">
        <v>15000</v>
      </c>
      <c r="E6" s="7">
        <f>C6*D6</f>
        <v>15000</v>
      </c>
      <c r="F6" s="1" t="s">
        <v>82</v>
      </c>
      <c r="G6" s="4" t="s">
        <v>92</v>
      </c>
      <c r="H6" s="1" t="s">
        <v>112</v>
      </c>
    </row>
    <row r="7" spans="1:8" ht="30">
      <c r="A7" s="33" t="s">
        <v>30</v>
      </c>
      <c r="B7" s="1" t="s">
        <v>99</v>
      </c>
      <c r="C7" s="6">
        <v>1</v>
      </c>
      <c r="D7" s="6">
        <v>1500</v>
      </c>
      <c r="E7" s="7">
        <f>C7*D7</f>
        <v>1500</v>
      </c>
      <c r="F7" s="1" t="s">
        <v>82</v>
      </c>
      <c r="G7" s="4" t="s">
        <v>92</v>
      </c>
      <c r="H7" s="1" t="s">
        <v>65</v>
      </c>
    </row>
    <row r="8" spans="1:8" ht="30">
      <c r="A8" s="38" t="s">
        <v>31</v>
      </c>
      <c r="B8" s="4" t="s">
        <v>100</v>
      </c>
      <c r="C8" s="6">
        <v>1</v>
      </c>
      <c r="D8" s="6">
        <v>500</v>
      </c>
      <c r="E8" s="7">
        <v>500</v>
      </c>
      <c r="F8" s="1" t="s">
        <v>82</v>
      </c>
      <c r="G8" s="4" t="s">
        <v>92</v>
      </c>
      <c r="H8" s="1" t="s">
        <v>65</v>
      </c>
    </row>
    <row r="9" spans="1:8" ht="30">
      <c r="A9" s="38" t="s">
        <v>83</v>
      </c>
      <c r="B9" s="1" t="s">
        <v>98</v>
      </c>
      <c r="C9" s="6">
        <v>1</v>
      </c>
      <c r="D9" s="6">
        <v>500</v>
      </c>
      <c r="E9" s="7">
        <f>C9*D9</f>
        <v>500</v>
      </c>
      <c r="F9" s="1" t="s">
        <v>82</v>
      </c>
      <c r="G9" s="4" t="s">
        <v>92</v>
      </c>
      <c r="H9" s="1" t="s">
        <v>111</v>
      </c>
    </row>
    <row r="10" spans="1:8" ht="15">
      <c r="A10" s="39" t="s">
        <v>3</v>
      </c>
      <c r="B10" s="36" t="s">
        <v>85</v>
      </c>
      <c r="C10" s="25">
        <v>1</v>
      </c>
      <c r="D10" s="25">
        <v>1500</v>
      </c>
      <c r="E10" s="7">
        <f>C10*D10</f>
        <v>1500</v>
      </c>
      <c r="F10" s="36" t="s">
        <v>51</v>
      </c>
      <c r="G10" s="1" t="s">
        <v>77</v>
      </c>
      <c r="H10" s="1" t="s">
        <v>84</v>
      </c>
    </row>
    <row r="11" spans="1:8" ht="15">
      <c r="A11" s="29" t="s">
        <v>10</v>
      </c>
      <c r="B11" s="29" t="s">
        <v>14</v>
      </c>
      <c r="C11" s="14"/>
      <c r="D11" s="14"/>
      <c r="E11" s="15"/>
      <c r="F11" s="32"/>
      <c r="G11" s="32"/>
      <c r="H11" s="32"/>
    </row>
    <row r="12" spans="1:8" ht="15">
      <c r="A12" s="38" t="s">
        <v>4</v>
      </c>
      <c r="B12" s="1" t="s">
        <v>26</v>
      </c>
      <c r="C12" s="6">
        <v>1</v>
      </c>
      <c r="D12" s="24">
        <v>3000</v>
      </c>
      <c r="E12" s="7">
        <f>C12*D12</f>
        <v>3000</v>
      </c>
      <c r="F12" s="1" t="s">
        <v>51</v>
      </c>
      <c r="G12" s="1" t="s">
        <v>78</v>
      </c>
      <c r="H12" s="1" t="s">
        <v>67</v>
      </c>
    </row>
    <row r="13" spans="1:8" ht="15">
      <c r="A13" s="38" t="s">
        <v>34</v>
      </c>
      <c r="B13" s="1" t="s">
        <v>27</v>
      </c>
      <c r="C13" s="6">
        <v>2</v>
      </c>
      <c r="D13" s="6">
        <v>3000</v>
      </c>
      <c r="E13" s="7">
        <f>C13*D13</f>
        <v>6000</v>
      </c>
      <c r="F13" s="1" t="s">
        <v>51</v>
      </c>
      <c r="G13" s="1" t="s">
        <v>78</v>
      </c>
      <c r="H13" s="1" t="s">
        <v>62</v>
      </c>
    </row>
    <row r="14" spans="1:8" ht="15">
      <c r="A14" s="38" t="s">
        <v>35</v>
      </c>
      <c r="B14" s="1" t="s">
        <v>46</v>
      </c>
      <c r="C14" s="6">
        <v>50</v>
      </c>
      <c r="D14" s="6">
        <v>250</v>
      </c>
      <c r="E14" s="7">
        <f>C14*D14</f>
        <v>12500</v>
      </c>
      <c r="F14" s="1" t="s">
        <v>51</v>
      </c>
      <c r="G14" s="1" t="s">
        <v>78</v>
      </c>
      <c r="H14" s="1" t="s">
        <v>68</v>
      </c>
    </row>
    <row r="15" spans="1:8" ht="15">
      <c r="A15" s="29" t="s">
        <v>16</v>
      </c>
      <c r="B15" s="29" t="s">
        <v>15</v>
      </c>
      <c r="C15" s="14"/>
      <c r="D15" s="14"/>
      <c r="E15" s="15"/>
      <c r="F15" s="32"/>
      <c r="G15" s="32"/>
      <c r="H15" s="32"/>
    </row>
    <row r="16" spans="1:8" ht="15">
      <c r="A16" s="38" t="s">
        <v>101</v>
      </c>
      <c r="B16" s="1" t="s">
        <v>17</v>
      </c>
      <c r="C16" s="6">
        <v>290</v>
      </c>
      <c r="D16" s="6">
        <v>1000</v>
      </c>
      <c r="E16" s="7">
        <f aca="true" t="shared" si="0" ref="E16:E24">C16*D16</f>
        <v>290000</v>
      </c>
      <c r="F16" s="1" t="s">
        <v>51</v>
      </c>
      <c r="G16" s="1" t="s">
        <v>79</v>
      </c>
      <c r="H16" s="1" t="s">
        <v>69</v>
      </c>
    </row>
    <row r="17" spans="1:8" ht="30">
      <c r="A17" s="38" t="s">
        <v>102</v>
      </c>
      <c r="B17" s="1" t="s">
        <v>87</v>
      </c>
      <c r="C17" s="6">
        <v>20</v>
      </c>
      <c r="D17" s="6">
        <v>1000</v>
      </c>
      <c r="E17" s="7">
        <f t="shared" si="0"/>
        <v>20000</v>
      </c>
      <c r="F17" s="1" t="s">
        <v>51</v>
      </c>
      <c r="G17" s="1" t="s">
        <v>79</v>
      </c>
      <c r="H17" s="4" t="s">
        <v>94</v>
      </c>
    </row>
    <row r="18" spans="1:8" ht="15">
      <c r="A18" s="38" t="s">
        <v>103</v>
      </c>
      <c r="B18" s="1" t="s">
        <v>20</v>
      </c>
      <c r="C18" s="6">
        <v>10</v>
      </c>
      <c r="D18" s="6">
        <v>400</v>
      </c>
      <c r="E18" s="7">
        <f t="shared" si="0"/>
        <v>4000</v>
      </c>
      <c r="F18" s="1" t="s">
        <v>51</v>
      </c>
      <c r="G18" s="1" t="s">
        <v>79</v>
      </c>
      <c r="H18" s="1" t="s">
        <v>81</v>
      </c>
    </row>
    <row r="19" spans="1:8" ht="15">
      <c r="A19" s="38" t="s">
        <v>104</v>
      </c>
      <c r="B19" s="1" t="s">
        <v>21</v>
      </c>
      <c r="C19" s="6">
        <v>1</v>
      </c>
      <c r="D19" s="6">
        <v>8000</v>
      </c>
      <c r="E19" s="7">
        <f t="shared" si="0"/>
        <v>8000</v>
      </c>
      <c r="F19" s="1" t="s">
        <v>51</v>
      </c>
      <c r="G19" s="1" t="s">
        <v>79</v>
      </c>
      <c r="H19" s="1" t="s">
        <v>70</v>
      </c>
    </row>
    <row r="20" spans="1:8" ht="15">
      <c r="A20" s="38" t="s">
        <v>105</v>
      </c>
      <c r="B20" s="1" t="s">
        <v>22</v>
      </c>
      <c r="C20" s="6">
        <v>2</v>
      </c>
      <c r="D20" s="6">
        <v>4000</v>
      </c>
      <c r="E20" s="7">
        <f t="shared" si="0"/>
        <v>8000</v>
      </c>
      <c r="F20" s="1" t="s">
        <v>51</v>
      </c>
      <c r="G20" s="1" t="s">
        <v>79</v>
      </c>
      <c r="H20" s="1" t="s">
        <v>63</v>
      </c>
    </row>
    <row r="21" spans="1:8" ht="15">
      <c r="A21" s="38" t="s">
        <v>106</v>
      </c>
      <c r="B21" s="1" t="s">
        <v>75</v>
      </c>
      <c r="C21" s="6">
        <v>1</v>
      </c>
      <c r="D21" s="6">
        <v>28000</v>
      </c>
      <c r="E21" s="7">
        <f t="shared" si="0"/>
        <v>28000</v>
      </c>
      <c r="F21" s="1" t="s">
        <v>51</v>
      </c>
      <c r="G21" s="1" t="s">
        <v>79</v>
      </c>
      <c r="H21" s="1" t="s">
        <v>64</v>
      </c>
    </row>
    <row r="22" spans="1:8" ht="15">
      <c r="A22" s="38" t="s">
        <v>107</v>
      </c>
      <c r="B22" s="1" t="s">
        <v>74</v>
      </c>
      <c r="C22" s="6">
        <v>1</v>
      </c>
      <c r="D22" s="6">
        <v>70000</v>
      </c>
      <c r="E22" s="7">
        <f t="shared" si="0"/>
        <v>70000</v>
      </c>
      <c r="F22" s="1" t="s">
        <v>51</v>
      </c>
      <c r="G22" s="1" t="s">
        <v>79</v>
      </c>
      <c r="H22" s="1" t="s">
        <v>64</v>
      </c>
    </row>
    <row r="23" spans="1:8" ht="15">
      <c r="A23" s="38" t="s">
        <v>108</v>
      </c>
      <c r="B23" s="1" t="s">
        <v>59</v>
      </c>
      <c r="C23" s="6">
        <v>55000</v>
      </c>
      <c r="D23" s="22">
        <v>0.6</v>
      </c>
      <c r="E23" s="7">
        <f t="shared" si="0"/>
        <v>33000</v>
      </c>
      <c r="F23" s="1" t="s">
        <v>51</v>
      </c>
      <c r="G23" s="1" t="s">
        <v>79</v>
      </c>
      <c r="H23" s="1"/>
    </row>
    <row r="24" spans="1:8" ht="30">
      <c r="A24" s="38" t="s">
        <v>6</v>
      </c>
      <c r="B24" s="1" t="s">
        <v>25</v>
      </c>
      <c r="C24" s="6">
        <v>1</v>
      </c>
      <c r="D24" s="24">
        <v>3000</v>
      </c>
      <c r="E24" s="24">
        <f t="shared" si="0"/>
        <v>3000</v>
      </c>
      <c r="F24" s="1" t="s">
        <v>51</v>
      </c>
      <c r="G24" s="1" t="s">
        <v>78</v>
      </c>
      <c r="H24" s="4" t="s">
        <v>96</v>
      </c>
    </row>
    <row r="25" spans="1:8" ht="15">
      <c r="A25" s="29"/>
      <c r="B25" s="29" t="s">
        <v>49</v>
      </c>
      <c r="C25" s="14"/>
      <c r="D25" s="14"/>
      <c r="E25" s="15"/>
      <c r="F25" s="32"/>
      <c r="G25" s="32"/>
      <c r="H25" s="32"/>
    </row>
    <row r="26" spans="1:8" ht="15">
      <c r="A26" s="38" t="s">
        <v>7</v>
      </c>
      <c r="B26" s="1" t="s">
        <v>88</v>
      </c>
      <c r="C26" s="6">
        <v>1</v>
      </c>
      <c r="D26" s="24">
        <v>1000</v>
      </c>
      <c r="E26" s="24">
        <f>C26*D26</f>
        <v>1000</v>
      </c>
      <c r="F26" s="1" t="s">
        <v>51</v>
      </c>
      <c r="G26" s="1" t="s">
        <v>93</v>
      </c>
      <c r="H26" s="1"/>
    </row>
    <row r="27" spans="1:8" ht="15">
      <c r="A27" s="38" t="s">
        <v>8</v>
      </c>
      <c r="B27" s="1" t="s">
        <v>89</v>
      </c>
      <c r="C27" s="6">
        <v>1</v>
      </c>
      <c r="D27" s="24">
        <v>1000</v>
      </c>
      <c r="E27" s="24">
        <f>C27*D27</f>
        <v>1000</v>
      </c>
      <c r="F27" s="1" t="s">
        <v>51</v>
      </c>
      <c r="G27" s="1" t="s">
        <v>95</v>
      </c>
      <c r="H27" s="1"/>
    </row>
    <row r="28" spans="1:8" ht="15">
      <c r="A28" s="38" t="s">
        <v>109</v>
      </c>
      <c r="B28" s="1" t="s">
        <v>90</v>
      </c>
      <c r="C28" s="6">
        <v>1</v>
      </c>
      <c r="D28" s="24">
        <v>1500</v>
      </c>
      <c r="E28" s="24">
        <f>C28*D28</f>
        <v>1500</v>
      </c>
      <c r="F28" s="1" t="s">
        <v>51</v>
      </c>
      <c r="G28" s="1" t="s">
        <v>80</v>
      </c>
      <c r="H28" s="1"/>
    </row>
    <row r="29" spans="1:8" ht="15">
      <c r="A29" s="38" t="s">
        <v>110</v>
      </c>
      <c r="B29" s="1" t="s">
        <v>91</v>
      </c>
      <c r="C29" s="6">
        <v>1</v>
      </c>
      <c r="D29" s="24">
        <v>500</v>
      </c>
      <c r="E29" s="24">
        <f>C29*D29</f>
        <v>500</v>
      </c>
      <c r="F29" s="1" t="s">
        <v>82</v>
      </c>
      <c r="G29" s="1" t="s">
        <v>80</v>
      </c>
      <c r="H29" s="1"/>
    </row>
    <row r="30" spans="1:8" ht="15">
      <c r="A30" s="32"/>
      <c r="B30" s="29" t="s">
        <v>44</v>
      </c>
      <c r="C30" s="37"/>
      <c r="D30" s="19"/>
      <c r="E30" s="40">
        <f>SUM(E5:E29)</f>
        <v>512310</v>
      </c>
      <c r="F30" s="32"/>
      <c r="G30" s="32"/>
      <c r="H30" s="32"/>
    </row>
    <row r="31" spans="1:8" ht="15.75">
      <c r="A31" s="1"/>
      <c r="B31" s="41" t="s">
        <v>114</v>
      </c>
      <c r="C31" s="34"/>
      <c r="D31" s="6"/>
      <c r="E31" s="9" t="s">
        <v>116</v>
      </c>
      <c r="F31" s="1"/>
      <c r="G31" s="1"/>
      <c r="H31" s="1"/>
    </row>
    <row r="32" spans="1:8" ht="15">
      <c r="A32" s="1"/>
      <c r="B32" s="26"/>
      <c r="C32" s="27"/>
      <c r="D32" s="8"/>
      <c r="E32" s="9"/>
      <c r="F32" s="1"/>
      <c r="G32" s="1"/>
      <c r="H32" s="1"/>
    </row>
    <row r="33" spans="1:8" ht="15">
      <c r="A33" s="1"/>
      <c r="B33" s="26" t="s">
        <v>43</v>
      </c>
      <c r="C33" s="27"/>
      <c r="D33" s="8"/>
      <c r="E33" s="8">
        <f>E5+E6+E7+E8+E9+E29</f>
        <v>21810</v>
      </c>
      <c r="F33" s="1"/>
      <c r="G33" s="1"/>
      <c r="H33" s="1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2012-03-21T12:22:03Z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0x0101006831BFE1A007244CB7B380A33B489622</vt:lpwstr>
  </property>
</Properties>
</file>